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فارع دوام" sheetId="1" r:id="rId1"/>
    <sheet name="فارغ دوامين" sheetId="6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D83" i="6"/>
  <c r="D45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F79"/>
  <c r="G79" s="1"/>
  <c r="C79"/>
  <c r="D79" s="1"/>
  <c r="F78"/>
  <c r="G78" s="1"/>
  <c r="C78"/>
  <c r="D78" s="1"/>
  <c r="F77"/>
  <c r="G77" s="1"/>
  <c r="C77"/>
  <c r="D77" s="1"/>
  <c r="F76"/>
  <c r="G76" s="1"/>
  <c r="C76"/>
  <c r="D76" s="1"/>
  <c r="F75"/>
  <c r="G75" s="1"/>
  <c r="C75"/>
  <c r="D75" s="1"/>
  <c r="F74"/>
  <c r="G74" s="1"/>
  <c r="C74"/>
  <c r="D74" s="1"/>
  <c r="F73"/>
  <c r="G73" s="1"/>
  <c r="C73"/>
  <c r="D73" s="1"/>
  <c r="F72"/>
  <c r="G72" s="1"/>
  <c r="C72"/>
  <c r="D72" s="1"/>
  <c r="F71"/>
  <c r="G71" s="1"/>
  <c r="C71"/>
  <c r="D71" s="1"/>
  <c r="F70"/>
  <c r="G70" s="1"/>
  <c r="C70"/>
  <c r="D70" s="1"/>
  <c r="F69"/>
  <c r="G69" s="1"/>
  <c r="C69"/>
  <c r="D69" s="1"/>
  <c r="F68"/>
  <c r="G68" s="1"/>
  <c r="C68"/>
  <c r="D68" s="1"/>
  <c r="F67"/>
  <c r="G67" s="1"/>
  <c r="C67"/>
  <c r="D67" s="1"/>
  <c r="F66"/>
  <c r="G66" s="1"/>
  <c r="C66"/>
  <c r="D66" s="1"/>
  <c r="F65"/>
  <c r="G65" s="1"/>
  <c r="C65"/>
  <c r="D65" s="1"/>
  <c r="F64"/>
  <c r="G64" s="1"/>
  <c r="C64"/>
  <c r="D64" s="1"/>
  <c r="F63"/>
  <c r="G63" s="1"/>
  <c r="C63"/>
  <c r="D63" s="1"/>
  <c r="F62"/>
  <c r="G62" s="1"/>
  <c r="C62"/>
  <c r="D62" s="1"/>
  <c r="F61"/>
  <c r="G61" s="1"/>
  <c r="C61"/>
  <c r="D61" s="1"/>
  <c r="F60"/>
  <c r="G60" s="1"/>
  <c r="C60"/>
  <c r="D60" s="1"/>
  <c r="F59"/>
  <c r="G59" s="1"/>
  <c r="C59"/>
  <c r="D59" s="1"/>
  <c r="F58"/>
  <c r="G58" s="1"/>
  <c r="C58"/>
  <c r="D58" s="1"/>
  <c r="F57"/>
  <c r="G57" s="1"/>
  <c r="C57"/>
  <c r="D57" s="1"/>
  <c r="F56"/>
  <c r="G56" s="1"/>
  <c r="C56"/>
  <c r="D56" s="1"/>
  <c r="F55"/>
  <c r="G55" s="1"/>
  <c r="C55"/>
  <c r="D55" s="1"/>
  <c r="F54"/>
  <c r="G54" s="1"/>
  <c r="C54"/>
  <c r="D54" s="1"/>
  <c r="F53"/>
  <c r="G53" s="1"/>
  <c r="C53"/>
  <c r="D53" s="1"/>
  <c r="F52"/>
  <c r="G52" s="1"/>
  <c r="C52"/>
  <c r="D52" s="1"/>
  <c r="F51"/>
  <c r="G51" s="1"/>
  <c r="C51"/>
  <c r="D51" s="1"/>
  <c r="F50"/>
  <c r="G50" s="1"/>
  <c r="C50"/>
  <c r="D50" s="1"/>
  <c r="F49"/>
  <c r="G49" s="1"/>
  <c r="C49"/>
  <c r="D49" s="1"/>
  <c r="D81" s="1"/>
  <c r="F41"/>
  <c r="G41" s="1"/>
  <c r="C41"/>
  <c r="F40"/>
  <c r="G40" s="1"/>
  <c r="C40"/>
  <c r="F39"/>
  <c r="G39" s="1"/>
  <c r="C39"/>
  <c r="F38"/>
  <c r="G38" s="1"/>
  <c r="C38"/>
  <c r="F37"/>
  <c r="G37" s="1"/>
  <c r="C37"/>
  <c r="F36"/>
  <c r="G36" s="1"/>
  <c r="C36"/>
  <c r="F35"/>
  <c r="G35" s="1"/>
  <c r="C35"/>
  <c r="F34"/>
  <c r="G34" s="1"/>
  <c r="C34"/>
  <c r="F33"/>
  <c r="G33" s="1"/>
  <c r="C33"/>
  <c r="F32"/>
  <c r="G32" s="1"/>
  <c r="C32"/>
  <c r="F31"/>
  <c r="G31" s="1"/>
  <c r="C31"/>
  <c r="F30"/>
  <c r="G30" s="1"/>
  <c r="C30"/>
  <c r="F29"/>
  <c r="G29" s="1"/>
  <c r="C29"/>
  <c r="F28"/>
  <c r="G28" s="1"/>
  <c r="C28"/>
  <c r="F27"/>
  <c r="G27" s="1"/>
  <c r="C27"/>
  <c r="F26"/>
  <c r="G26" s="1"/>
  <c r="C26"/>
  <c r="F25"/>
  <c r="G25" s="1"/>
  <c r="C25"/>
  <c r="F24"/>
  <c r="G24" s="1"/>
  <c r="C24"/>
  <c r="F23"/>
  <c r="G23" s="1"/>
  <c r="C23"/>
  <c r="F22"/>
  <c r="G22" s="1"/>
  <c r="C22"/>
  <c r="F21"/>
  <c r="G21" s="1"/>
  <c r="C21"/>
  <c r="F20"/>
  <c r="G20" s="1"/>
  <c r="C20"/>
  <c r="F19"/>
  <c r="G19" s="1"/>
  <c r="C19"/>
  <c r="F18"/>
  <c r="G18" s="1"/>
  <c r="C18"/>
  <c r="F17"/>
  <c r="G17" s="1"/>
  <c r="C17"/>
  <c r="F16"/>
  <c r="G16" s="1"/>
  <c r="C16"/>
  <c r="F15"/>
  <c r="G15" s="1"/>
  <c r="C15"/>
  <c r="F14"/>
  <c r="G14" s="1"/>
  <c r="C14"/>
  <c r="F13"/>
  <c r="G13" s="1"/>
  <c r="C13"/>
  <c r="F12"/>
  <c r="G12" s="1"/>
  <c r="C12"/>
  <c r="D12" s="1"/>
  <c r="F11"/>
  <c r="G11" s="1"/>
  <c r="C11"/>
  <c r="D11" s="1"/>
  <c r="U4"/>
  <c r="F3"/>
  <c r="F5" s="1"/>
  <c r="F6" s="1"/>
  <c r="H7" s="1"/>
  <c r="D46" i="1"/>
  <c r="F7" s="1"/>
  <c r="F42"/>
  <c r="G42" s="1"/>
  <c r="C42"/>
  <c r="D42" s="1"/>
  <c r="F41"/>
  <c r="G41" s="1"/>
  <c r="C41"/>
  <c r="D41" s="1"/>
  <c r="F40"/>
  <c r="G40" s="1"/>
  <c r="C40"/>
  <c r="D40" s="1"/>
  <c r="F39"/>
  <c r="G39" s="1"/>
  <c r="C39"/>
  <c r="D39" s="1"/>
  <c r="F38"/>
  <c r="G38" s="1"/>
  <c r="C38"/>
  <c r="D38" s="1"/>
  <c r="F37"/>
  <c r="G37" s="1"/>
  <c r="C37"/>
  <c r="D37" s="1"/>
  <c r="F36"/>
  <c r="G36" s="1"/>
  <c r="C36"/>
  <c r="D36" s="1"/>
  <c r="F35"/>
  <c r="G35" s="1"/>
  <c r="C35"/>
  <c r="D35" s="1"/>
  <c r="F34"/>
  <c r="G34" s="1"/>
  <c r="C34"/>
  <c r="D34" s="1"/>
  <c r="F33"/>
  <c r="G33" s="1"/>
  <c r="C33"/>
  <c r="D33" s="1"/>
  <c r="F32"/>
  <c r="G32" s="1"/>
  <c r="C32"/>
  <c r="D32" s="1"/>
  <c r="F31"/>
  <c r="G31" s="1"/>
  <c r="C31"/>
  <c r="D31" s="1"/>
  <c r="F30"/>
  <c r="G30" s="1"/>
  <c r="C30"/>
  <c r="D30" s="1"/>
  <c r="F29"/>
  <c r="G29" s="1"/>
  <c r="C29"/>
  <c r="D29" s="1"/>
  <c r="F28"/>
  <c r="G28" s="1"/>
  <c r="C28"/>
  <c r="D28" s="1"/>
  <c r="F27"/>
  <c r="G27" s="1"/>
  <c r="C27"/>
  <c r="D27" s="1"/>
  <c r="F26"/>
  <c r="G26" s="1"/>
  <c r="C26"/>
  <c r="D26" s="1"/>
  <c r="F25"/>
  <c r="G25" s="1"/>
  <c r="C25"/>
  <c r="D25" s="1"/>
  <c r="F24"/>
  <c r="G24" s="1"/>
  <c r="C24"/>
  <c r="D24" s="1"/>
  <c r="F23"/>
  <c r="G23" s="1"/>
  <c r="C23"/>
  <c r="D23" s="1"/>
  <c r="F22"/>
  <c r="G22" s="1"/>
  <c r="C22"/>
  <c r="D22" s="1"/>
  <c r="F21"/>
  <c r="G21" s="1"/>
  <c r="C21"/>
  <c r="D21" s="1"/>
  <c r="F20"/>
  <c r="G20" s="1"/>
  <c r="C20"/>
  <c r="D20" s="1"/>
  <c r="F19"/>
  <c r="G19" s="1"/>
  <c r="C19"/>
  <c r="D19" s="1"/>
  <c r="F18"/>
  <c r="G18" s="1"/>
  <c r="C18"/>
  <c r="D18" s="1"/>
  <c r="F17"/>
  <c r="G17" s="1"/>
  <c r="C17"/>
  <c r="D17" s="1"/>
  <c r="F16"/>
  <c r="G16" s="1"/>
  <c r="C16"/>
  <c r="D16" s="1"/>
  <c r="F15"/>
  <c r="G15" s="1"/>
  <c r="C15"/>
  <c r="D15" s="1"/>
  <c r="F14"/>
  <c r="G14" s="1"/>
  <c r="C14"/>
  <c r="D14" s="1"/>
  <c r="F13"/>
  <c r="G13" s="1"/>
  <c r="C13"/>
  <c r="D13" s="1"/>
  <c r="F12"/>
  <c r="G12" s="1"/>
  <c r="C12"/>
  <c r="D12" s="1"/>
  <c r="U4"/>
  <c r="F3"/>
  <c r="F5" s="1"/>
  <c r="F6" s="1"/>
  <c r="D43" i="6" l="1"/>
  <c r="D44" i="1"/>
  <c r="H7"/>
</calcChain>
</file>

<file path=xl/sharedStrings.xml><?xml version="1.0" encoding="utf-8"?>
<sst xmlns="http://schemas.openxmlformats.org/spreadsheetml/2006/main" count="62" uniqueCount="27">
  <si>
    <t xml:space="preserve">الراتب </t>
  </si>
  <si>
    <t>إسم الموظف  / wael mourad</t>
  </si>
  <si>
    <t xml:space="preserve">إجر اليوم </t>
  </si>
  <si>
    <t xml:space="preserve">عدد ساعات العمل </t>
  </si>
  <si>
    <t>جدول فترات الدوام الرسمي</t>
  </si>
  <si>
    <t xml:space="preserve">إجر الساعة </t>
  </si>
  <si>
    <t>بلبلبلب</t>
  </si>
  <si>
    <t>أجر الدقيقة</t>
  </si>
  <si>
    <t xml:space="preserve">بداية الدوام الصباحي </t>
  </si>
  <si>
    <t>نهاية الدوام الصباحي</t>
  </si>
  <si>
    <t>تم الإنصراف قبل الموعد</t>
  </si>
  <si>
    <t>تم الحضور بعد الموعد المحدد</t>
  </si>
  <si>
    <t xml:space="preserve">تأخيرات الموظف بالدقائق </t>
  </si>
  <si>
    <t>إجمالي التأخيرات ( بالنقود )</t>
  </si>
  <si>
    <t xml:space="preserve">الفترة الصباحية من العمل </t>
  </si>
  <si>
    <t xml:space="preserve">وقت الحضور </t>
  </si>
  <si>
    <t xml:space="preserve">حالة الحضور </t>
  </si>
  <si>
    <t>وقت التأخير الصباحي</t>
  </si>
  <si>
    <t xml:space="preserve">وقت الإنصراف </t>
  </si>
  <si>
    <t xml:space="preserve">حالة الإنصراف </t>
  </si>
  <si>
    <t xml:space="preserve">وقت الخروج قبل الدوام </t>
  </si>
  <si>
    <t>التاريخ</t>
  </si>
  <si>
    <t>إجمالي ساعات التاخير</t>
  </si>
  <si>
    <t>إجمالي ساعات التاخير بالدقائق</t>
  </si>
  <si>
    <t>د.ك</t>
  </si>
  <si>
    <t>إسم الموظف  :  wael mourad</t>
  </si>
  <si>
    <t xml:space="preserve">فترة </t>
  </si>
</sst>
</file>

<file path=xl/styles.xml><?xml version="1.0" encoding="utf-8"?>
<styleSheet xmlns="http://schemas.openxmlformats.org/spreadsheetml/2006/main">
  <numFmts count="4">
    <numFmt numFmtId="164" formatCode="[$-2000401]h:mm\ AM/PM;@"/>
    <numFmt numFmtId="165" formatCode="h:mm;@"/>
    <numFmt numFmtId="166" formatCode="0.000"/>
    <numFmt numFmtId="167" formatCode="_-* #,##0.000\ _د_._ك_._‏_-;\-* #,##0.000\ _د_._ك_._‏_-;_-* &quot;-&quot;???\ _د_._ك_._‏_-;_-@_-"/>
  </numFmts>
  <fonts count="12">
    <font>
      <sz val="11"/>
      <color theme="1"/>
      <name val="Calibri"/>
      <family val="2"/>
      <charset val="178"/>
      <scheme val="minor"/>
    </font>
    <font>
      <b/>
      <sz val="12"/>
      <color theme="1"/>
      <name val="TheSans"/>
      <family val="2"/>
    </font>
    <font>
      <b/>
      <sz val="12"/>
      <name val="TheSans"/>
      <family val="2"/>
    </font>
    <font>
      <sz val="11"/>
      <color theme="1"/>
      <name val="TheSans"/>
      <family val="2"/>
    </font>
    <font>
      <sz val="11"/>
      <name val="TheSans"/>
      <family val="2"/>
    </font>
    <font>
      <b/>
      <u/>
      <sz val="14"/>
      <color theme="1"/>
      <name val="TheSans"/>
      <family val="2"/>
    </font>
    <font>
      <sz val="11"/>
      <color theme="0"/>
      <name val="TheSans"/>
      <family val="2"/>
    </font>
    <font>
      <b/>
      <sz val="11"/>
      <color theme="1"/>
      <name val="TheSans"/>
      <family val="2"/>
    </font>
    <font>
      <sz val="8"/>
      <color theme="0"/>
      <name val="TheSans"/>
      <family val="2"/>
    </font>
    <font>
      <sz val="8"/>
      <name val="TheSans"/>
      <family val="2"/>
    </font>
    <font>
      <b/>
      <u/>
      <sz val="18"/>
      <color theme="1"/>
      <name val="TheSans"/>
      <family val="2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2" fillId="0" borderId="1" xfId="0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Protection="1"/>
    <xf numFmtId="14" fontId="3" fillId="0" borderId="1" xfId="0" applyNumberFormat="1" applyFont="1" applyBorder="1" applyProtection="1">
      <protection locked="0"/>
    </xf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1" fillId="0" borderId="0" xfId="0" applyFont="1" applyProtection="1"/>
    <xf numFmtId="164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1" fillId="3" borderId="1" xfId="0" applyFont="1" applyFill="1" applyBorder="1" applyProtection="1"/>
    <xf numFmtId="164" fontId="2" fillId="3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8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/>
    <xf numFmtId="0" fontId="10" fillId="0" borderId="0" xfId="0" applyFont="1" applyAlignment="1" applyProtection="1">
      <alignment horizontal="center"/>
    </xf>
    <xf numFmtId="0" fontId="7" fillId="0" borderId="0" xfId="0" applyFont="1" applyProtection="1"/>
    <xf numFmtId="0" fontId="3" fillId="0" borderId="1" xfId="0" applyFont="1" applyBorder="1" applyProtection="1">
      <protection locked="0"/>
    </xf>
    <xf numFmtId="0" fontId="3" fillId="0" borderId="1" xfId="0" applyFont="1" applyBorder="1" applyProtection="1"/>
    <xf numFmtId="0" fontId="3" fillId="5" borderId="1" xfId="0" applyFont="1" applyFill="1" applyBorder="1" applyProtection="1"/>
    <xf numFmtId="166" fontId="3" fillId="0" borderId="0" xfId="0" applyNumberFormat="1" applyFont="1" applyFill="1" applyProtection="1"/>
    <xf numFmtId="0" fontId="1" fillId="6" borderId="1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/>
    </xf>
    <xf numFmtId="167" fontId="3" fillId="0" borderId="1" xfId="0" applyNumberFormat="1" applyFont="1" applyBorder="1" applyAlignment="1" applyProtection="1">
      <alignment horizontal="center" vertical="center"/>
    </xf>
    <xf numFmtId="166" fontId="3" fillId="0" borderId="0" xfId="0" applyNumberFormat="1" applyFont="1" applyProtection="1"/>
    <xf numFmtId="165" fontId="3" fillId="0" borderId="0" xfId="0" applyNumberFormat="1" applyFont="1" applyFill="1" applyBorder="1" applyProtection="1"/>
    <xf numFmtId="165" fontId="3" fillId="0" borderId="0" xfId="0" applyNumberFormat="1" applyFont="1" applyProtection="1"/>
    <xf numFmtId="0" fontId="3" fillId="7" borderId="1" xfId="0" applyFont="1" applyFill="1" applyBorder="1" applyProtection="1"/>
    <xf numFmtId="164" fontId="2" fillId="0" borderId="1" xfId="0" applyNumberFormat="1" applyFont="1" applyBorder="1" applyAlignment="1" applyProtection="1">
      <alignment horizontal="center"/>
    </xf>
    <xf numFmtId="14" fontId="3" fillId="0" borderId="0" xfId="0" applyNumberFormat="1" applyFont="1" applyBorder="1" applyProtection="1"/>
    <xf numFmtId="0" fontId="3" fillId="0" borderId="0" xfId="0" applyFont="1" applyAlignment="1" applyProtection="1">
      <alignment horizontal="center" vertical="center"/>
      <protection locked="0"/>
    </xf>
    <xf numFmtId="16" fontId="3" fillId="0" borderId="0" xfId="0" applyNumberFormat="1" applyFont="1" applyAlignment="1" applyProtection="1">
      <alignment horizontal="center" vertical="center"/>
      <protection locked="0"/>
    </xf>
    <xf numFmtId="16" fontId="3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6DB6FF"/>
      <color rgb="FF33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10536.33993/&#1576;&#1585;&#1606;&#1575;&#1605;&#1580;%20&#1581;&#1590;&#1608;&#1585;%20&#1608;&#1573;&#1606;&#1589;&#1585;&#1575;&#160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لرئيسية"/>
      <sheetName val="ID2"/>
      <sheetName val="ID"/>
      <sheetName val="تفاصيل الراتب الشهري"/>
      <sheetName val="حضور وإنصراف"/>
      <sheetName val="wael mourad"/>
      <sheetName val="برنامج حضور وإنصراف"/>
    </sheetNames>
    <definedNames>
      <definedName name="WAEL_ADD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48"/>
  <sheetViews>
    <sheetView showGridLines="0" rightToLeft="1" workbookViewId="0">
      <pane ySplit="11" topLeftCell="A12" activePane="bottomLeft" state="frozen"/>
      <selection pane="bottomLeft" activeCell="H12" sqref="H12:H19"/>
    </sheetView>
  </sheetViews>
  <sheetFormatPr defaultRowHeight="21"/>
  <cols>
    <col min="1" max="1" width="9.140625" style="4"/>
    <col min="2" max="2" width="24.28515625" style="4" bestFit="1" customWidth="1"/>
    <col min="3" max="3" width="30.42578125" style="4" bestFit="1" customWidth="1"/>
    <col min="4" max="4" width="22.85546875" style="5" bestFit="1" customWidth="1"/>
    <col min="5" max="5" width="24.85546875" style="4" bestFit="1" customWidth="1"/>
    <col min="6" max="6" width="31.140625" style="4" bestFit="1" customWidth="1"/>
    <col min="7" max="7" width="26.28515625" style="4" bestFit="1" customWidth="1"/>
    <col min="8" max="8" width="12.140625" style="4" bestFit="1" customWidth="1"/>
    <col min="9" max="9" width="9.140625" style="4"/>
    <col min="10" max="11" width="24.28515625" style="4" bestFit="1" customWidth="1"/>
    <col min="12" max="12" width="8.5703125" style="4" bestFit="1" customWidth="1"/>
    <col min="13" max="13" width="8.42578125" style="4" bestFit="1" customWidth="1"/>
    <col min="14" max="14" width="13.140625" style="6" bestFit="1" customWidth="1"/>
    <col min="15" max="15" width="16.42578125" style="6" bestFit="1" customWidth="1"/>
    <col min="16" max="16" width="9.140625" style="6"/>
    <col min="17" max="20" width="9.140625" style="4"/>
    <col min="21" max="21" width="6.28515625" style="4" bestFit="1" customWidth="1"/>
    <col min="22" max="16384" width="9.140625" style="4"/>
  </cols>
  <sheetData>
    <row r="2" spans="1:21">
      <c r="E2" s="28" t="s">
        <v>0</v>
      </c>
      <c r="F2" s="7"/>
    </row>
    <row r="3" spans="1:21" ht="27">
      <c r="B3" s="45" t="s">
        <v>25</v>
      </c>
      <c r="C3" s="45"/>
      <c r="D3" s="46"/>
      <c r="E3" s="28" t="s">
        <v>2</v>
      </c>
      <c r="F3" s="8">
        <f>F2*1/26</f>
        <v>0</v>
      </c>
    </row>
    <row r="4" spans="1:21" ht="27">
      <c r="B4" s="39" t="s">
        <v>26</v>
      </c>
      <c r="C4" s="40">
        <v>43070</v>
      </c>
      <c r="D4" s="41">
        <v>43100</v>
      </c>
      <c r="E4" s="28" t="s">
        <v>3</v>
      </c>
      <c r="F4" s="8">
        <v>8</v>
      </c>
      <c r="J4" s="42" t="s">
        <v>4</v>
      </c>
      <c r="K4" s="42"/>
      <c r="L4" s="42"/>
      <c r="M4" s="42"/>
      <c r="U4" s="9" t="b">
        <f>ISERROR(FIND("/",U5))</f>
        <v>1</v>
      </c>
    </row>
    <row r="5" spans="1:21">
      <c r="E5" s="28" t="s">
        <v>5</v>
      </c>
      <c r="F5" s="8">
        <f>F3/F4</f>
        <v>0</v>
      </c>
      <c r="U5" s="9" t="s">
        <v>6</v>
      </c>
    </row>
    <row r="6" spans="1:21" ht="23.25">
      <c r="B6" s="10"/>
      <c r="C6" s="11"/>
      <c r="D6" s="12"/>
      <c r="E6" s="29" t="s">
        <v>7</v>
      </c>
      <c r="F6" s="13">
        <f>F5/60</f>
        <v>0</v>
      </c>
      <c r="H6" s="31" t="s">
        <v>24</v>
      </c>
      <c r="J6" s="14" t="s">
        <v>8</v>
      </c>
      <c r="K6" s="15" t="s">
        <v>9</v>
      </c>
      <c r="L6" s="16"/>
      <c r="M6" s="16"/>
      <c r="N6" s="17" t="s">
        <v>10</v>
      </c>
      <c r="O6" s="17" t="s">
        <v>11</v>
      </c>
      <c r="U6" s="9"/>
    </row>
    <row r="7" spans="1:21" ht="23.25">
      <c r="A7" s="5"/>
      <c r="B7" s="5"/>
      <c r="E7" s="28" t="s">
        <v>12</v>
      </c>
      <c r="F7" s="8">
        <f>D46</f>
        <v>0</v>
      </c>
      <c r="G7" s="30" t="s">
        <v>13</v>
      </c>
      <c r="H7" s="32">
        <f>F7*F6</f>
        <v>0</v>
      </c>
      <c r="J7" s="19">
        <v>0.38541666666666669</v>
      </c>
      <c r="K7" s="19">
        <v>0.70833333333333337</v>
      </c>
      <c r="L7" s="19">
        <v>0.38541666666666669</v>
      </c>
      <c r="M7" s="19">
        <v>0.70833333333333337</v>
      </c>
      <c r="N7" s="20"/>
      <c r="O7" s="20"/>
      <c r="U7" s="9"/>
    </row>
    <row r="8" spans="1:21" ht="12" customHeight="1">
      <c r="A8" s="5"/>
      <c r="B8" s="5"/>
      <c r="D8" s="4"/>
      <c r="N8" s="4"/>
      <c r="O8" s="4"/>
      <c r="P8" s="4"/>
      <c r="U8" s="9"/>
    </row>
    <row r="9" spans="1:21" ht="33">
      <c r="B9" s="43" t="s">
        <v>14</v>
      </c>
      <c r="C9" s="43"/>
      <c r="D9" s="43"/>
      <c r="E9" s="43"/>
      <c r="F9" s="43"/>
      <c r="G9" s="43"/>
      <c r="H9" s="43"/>
      <c r="J9" s="11"/>
      <c r="K9" s="11"/>
      <c r="L9" s="11"/>
      <c r="M9" s="11"/>
      <c r="N9" s="20"/>
      <c r="O9" s="20"/>
      <c r="U9" s="9"/>
    </row>
    <row r="10" spans="1:21" ht="11.25" customHeight="1">
      <c r="B10" s="21"/>
      <c r="C10" s="21"/>
      <c r="D10" s="21"/>
      <c r="E10" s="21"/>
      <c r="F10" s="21"/>
      <c r="G10" s="21"/>
      <c r="H10" s="21"/>
      <c r="J10" s="11"/>
      <c r="K10" s="11"/>
      <c r="L10" s="11"/>
      <c r="M10" s="11"/>
      <c r="N10" s="20"/>
      <c r="O10" s="20"/>
      <c r="U10" s="9"/>
    </row>
    <row r="11" spans="1:21" ht="25.5" customHeight="1">
      <c r="A11" s="22"/>
      <c r="B11" s="27" t="s">
        <v>15</v>
      </c>
      <c r="C11" s="27" t="s">
        <v>16</v>
      </c>
      <c r="D11" s="27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</row>
    <row r="12" spans="1:21" ht="23.25">
      <c r="B12" s="1"/>
      <c r="C12" s="2" t="str">
        <f>IF(B12="","غائب",IF(B12=$L$7," تــم الحضور في الموعد المحدد",IF(B12&lt;$L$7,"تم الحضور قبل الموعد المحدد",IF(B12&gt;$L$7,"تم الحضور بعد الموعد المحدد"))))</f>
        <v>غائب</v>
      </c>
      <c r="D12" s="2" t="str">
        <f>IF(C12="غائب","3:30",IF(C12&gt;$L$7,B12-$L$7,""))</f>
        <v>3:30</v>
      </c>
      <c r="E12" s="1"/>
      <c r="F12" s="2" t="str">
        <f>IF(E12="","غائب",IF(E12=$M$7,"تـم الإنصراف في الموعد المحدد ",IF(E12&lt;$M$7,"تم الإنصراف قبل الموعد ",IF(E12&gt;$M$7," تم الإنصراف بعد الموعد المحدد ",""))))</f>
        <v>غائب</v>
      </c>
      <c r="G12" s="2" t="str">
        <f>IF(F12="غائب","0",IF(E12&lt;$M$7,$M$7-E12,""))</f>
        <v>0</v>
      </c>
      <c r="H12" s="3">
        <v>40544</v>
      </c>
    </row>
    <row r="13" spans="1:21" ht="23.25">
      <c r="B13" s="1"/>
      <c r="C13" s="2" t="str">
        <f t="shared" ref="C13:C42" si="0">IF(B13="","غائب",IF(B13=$L$7," تــم الحضور في الموعد المحدد",IF(B13&lt;$L$7,"تم الحضور قبل الموعد المحدد",IF(B13&gt;$L$7,"تم الحضور بعد الموعد المحدد"))))</f>
        <v>غائب</v>
      </c>
      <c r="D13" s="2" t="str">
        <f t="shared" ref="D13:D42" si="1">IF(C13="غائب","3:30",IF(C13&gt;$L$7,B13-$L$7,""))</f>
        <v>3:30</v>
      </c>
      <c r="E13" s="1"/>
      <c r="F13" s="2" t="str">
        <f t="shared" ref="F13:F42" si="2">IF(E13="","غائب",IF(E13=$M$7,"تـم الإنصراف في الموعد المحدد ",IF(E13&lt;$M$7,"تم الإنصراف قبل الموعد ",IF(E13&gt;$M$7," تم الإنصراف بعد الموعد المحدد ",""))))</f>
        <v>غائب</v>
      </c>
      <c r="G13" s="2" t="str">
        <f t="shared" ref="G13:G42" si="3">IF(F13="غائب","0",IF(E13&lt;$M$7,$M$7-E13,""))</f>
        <v>0</v>
      </c>
      <c r="H13" s="3">
        <v>40545</v>
      </c>
    </row>
    <row r="14" spans="1:21" ht="23.25">
      <c r="B14" s="1"/>
      <c r="C14" s="2" t="str">
        <f t="shared" si="0"/>
        <v>غائب</v>
      </c>
      <c r="D14" s="2" t="str">
        <f t="shared" si="1"/>
        <v>3:30</v>
      </c>
      <c r="E14" s="1"/>
      <c r="F14" s="2" t="str">
        <f t="shared" si="2"/>
        <v>غائب</v>
      </c>
      <c r="G14" s="2" t="str">
        <f t="shared" si="3"/>
        <v>0</v>
      </c>
      <c r="H14" s="3">
        <v>40546</v>
      </c>
    </row>
    <row r="15" spans="1:21" ht="23.25">
      <c r="B15" s="1"/>
      <c r="C15" s="2" t="str">
        <f t="shared" si="0"/>
        <v>غائب</v>
      </c>
      <c r="D15" s="2" t="str">
        <f t="shared" si="1"/>
        <v>3:30</v>
      </c>
      <c r="E15" s="1"/>
      <c r="F15" s="2" t="str">
        <f t="shared" si="2"/>
        <v>غائب</v>
      </c>
      <c r="G15" s="2" t="str">
        <f t="shared" si="3"/>
        <v>0</v>
      </c>
      <c r="H15" s="3">
        <v>40547</v>
      </c>
    </row>
    <row r="16" spans="1:21" ht="23.25">
      <c r="B16" s="1"/>
      <c r="C16" s="2" t="str">
        <f t="shared" si="0"/>
        <v>غائب</v>
      </c>
      <c r="D16" s="2" t="str">
        <f t="shared" si="1"/>
        <v>3:30</v>
      </c>
      <c r="E16" s="1"/>
      <c r="F16" s="2" t="str">
        <f t="shared" si="2"/>
        <v>غائب</v>
      </c>
      <c r="G16" s="2" t="str">
        <f t="shared" si="3"/>
        <v>0</v>
      </c>
      <c r="H16" s="3">
        <v>40548</v>
      </c>
    </row>
    <row r="17" spans="2:8" ht="23.25">
      <c r="B17" s="1"/>
      <c r="C17" s="2" t="str">
        <f t="shared" si="0"/>
        <v>غائب</v>
      </c>
      <c r="D17" s="2" t="str">
        <f t="shared" si="1"/>
        <v>3:30</v>
      </c>
      <c r="E17" s="1"/>
      <c r="F17" s="2" t="str">
        <f t="shared" si="2"/>
        <v>غائب</v>
      </c>
      <c r="G17" s="2" t="str">
        <f t="shared" si="3"/>
        <v>0</v>
      </c>
      <c r="H17" s="3">
        <v>40549</v>
      </c>
    </row>
    <row r="18" spans="2:8" ht="23.25">
      <c r="B18" s="1"/>
      <c r="C18" s="2" t="str">
        <f t="shared" si="0"/>
        <v>غائب</v>
      </c>
      <c r="D18" s="2" t="str">
        <f t="shared" si="1"/>
        <v>3:30</v>
      </c>
      <c r="E18" s="1"/>
      <c r="F18" s="2" t="str">
        <f t="shared" si="2"/>
        <v>غائب</v>
      </c>
      <c r="G18" s="2" t="str">
        <f t="shared" si="3"/>
        <v>0</v>
      </c>
      <c r="H18" s="3">
        <v>40550</v>
      </c>
    </row>
    <row r="19" spans="2:8" ht="23.25">
      <c r="B19" s="1"/>
      <c r="C19" s="2" t="str">
        <f t="shared" si="0"/>
        <v>غائب</v>
      </c>
      <c r="D19" s="2" t="str">
        <f t="shared" si="1"/>
        <v>3:30</v>
      </c>
      <c r="E19" s="1"/>
      <c r="F19" s="2" t="str">
        <f t="shared" si="2"/>
        <v>غائب</v>
      </c>
      <c r="G19" s="2" t="str">
        <f t="shared" si="3"/>
        <v>0</v>
      </c>
      <c r="H19" s="3">
        <v>40551</v>
      </c>
    </row>
    <row r="20" spans="2:8" ht="23.25">
      <c r="B20" s="1"/>
      <c r="C20" s="2" t="str">
        <f t="shared" si="0"/>
        <v>غائب</v>
      </c>
      <c r="D20" s="2" t="str">
        <f t="shared" si="1"/>
        <v>3:30</v>
      </c>
      <c r="E20" s="1"/>
      <c r="F20" s="2" t="str">
        <f t="shared" si="2"/>
        <v>غائب</v>
      </c>
      <c r="G20" s="2" t="str">
        <f t="shared" si="3"/>
        <v>0</v>
      </c>
      <c r="H20" s="3">
        <v>40552</v>
      </c>
    </row>
    <row r="21" spans="2:8" ht="23.25">
      <c r="B21" s="1"/>
      <c r="C21" s="2" t="str">
        <f t="shared" si="0"/>
        <v>غائب</v>
      </c>
      <c r="D21" s="2" t="str">
        <f t="shared" si="1"/>
        <v>3:30</v>
      </c>
      <c r="E21" s="1"/>
      <c r="F21" s="2" t="str">
        <f t="shared" si="2"/>
        <v>غائب</v>
      </c>
      <c r="G21" s="2" t="str">
        <f t="shared" si="3"/>
        <v>0</v>
      </c>
      <c r="H21" s="3">
        <v>40553</v>
      </c>
    </row>
    <row r="22" spans="2:8" ht="23.25">
      <c r="B22" s="1"/>
      <c r="C22" s="2" t="str">
        <f t="shared" si="0"/>
        <v>غائب</v>
      </c>
      <c r="D22" s="2" t="str">
        <f t="shared" si="1"/>
        <v>3:30</v>
      </c>
      <c r="E22" s="1"/>
      <c r="F22" s="2" t="str">
        <f t="shared" si="2"/>
        <v>غائب</v>
      </c>
      <c r="G22" s="2" t="str">
        <f t="shared" si="3"/>
        <v>0</v>
      </c>
      <c r="H22" s="3">
        <v>40554</v>
      </c>
    </row>
    <row r="23" spans="2:8" ht="23.25">
      <c r="B23" s="1"/>
      <c r="C23" s="2" t="str">
        <f t="shared" si="0"/>
        <v>غائب</v>
      </c>
      <c r="D23" s="2" t="str">
        <f t="shared" si="1"/>
        <v>3:30</v>
      </c>
      <c r="E23" s="1"/>
      <c r="F23" s="2" t="str">
        <f t="shared" si="2"/>
        <v>غائب</v>
      </c>
      <c r="G23" s="2" t="str">
        <f t="shared" si="3"/>
        <v>0</v>
      </c>
      <c r="H23" s="3">
        <v>40555</v>
      </c>
    </row>
    <row r="24" spans="2:8" ht="23.25">
      <c r="B24" s="1"/>
      <c r="C24" s="2" t="str">
        <f t="shared" si="0"/>
        <v>غائب</v>
      </c>
      <c r="D24" s="2" t="str">
        <f t="shared" si="1"/>
        <v>3:30</v>
      </c>
      <c r="E24" s="1"/>
      <c r="F24" s="2" t="str">
        <f t="shared" si="2"/>
        <v>غائب</v>
      </c>
      <c r="G24" s="2" t="str">
        <f t="shared" si="3"/>
        <v>0</v>
      </c>
      <c r="H24" s="3">
        <v>40556</v>
      </c>
    </row>
    <row r="25" spans="2:8" ht="23.25">
      <c r="B25" s="1"/>
      <c r="C25" s="2" t="str">
        <f t="shared" si="0"/>
        <v>غائب</v>
      </c>
      <c r="D25" s="2" t="str">
        <f t="shared" si="1"/>
        <v>3:30</v>
      </c>
      <c r="E25" s="1"/>
      <c r="F25" s="2" t="str">
        <f t="shared" si="2"/>
        <v>غائب</v>
      </c>
      <c r="G25" s="2" t="str">
        <f t="shared" si="3"/>
        <v>0</v>
      </c>
      <c r="H25" s="3">
        <v>40557</v>
      </c>
    </row>
    <row r="26" spans="2:8" ht="23.25">
      <c r="B26" s="1"/>
      <c r="C26" s="2" t="str">
        <f t="shared" si="0"/>
        <v>غائب</v>
      </c>
      <c r="D26" s="2" t="str">
        <f t="shared" si="1"/>
        <v>3:30</v>
      </c>
      <c r="E26" s="1"/>
      <c r="F26" s="2" t="str">
        <f t="shared" si="2"/>
        <v>غائب</v>
      </c>
      <c r="G26" s="2" t="str">
        <f t="shared" si="3"/>
        <v>0</v>
      </c>
      <c r="H26" s="3">
        <v>40558</v>
      </c>
    </row>
    <row r="27" spans="2:8" ht="23.25">
      <c r="B27" s="1"/>
      <c r="C27" s="2" t="str">
        <f t="shared" si="0"/>
        <v>غائب</v>
      </c>
      <c r="D27" s="2" t="str">
        <f t="shared" si="1"/>
        <v>3:30</v>
      </c>
      <c r="E27" s="1"/>
      <c r="F27" s="2" t="str">
        <f t="shared" si="2"/>
        <v>غائب</v>
      </c>
      <c r="G27" s="2" t="str">
        <f t="shared" si="3"/>
        <v>0</v>
      </c>
      <c r="H27" s="3">
        <v>40559</v>
      </c>
    </row>
    <row r="28" spans="2:8" ht="23.25">
      <c r="B28" s="1"/>
      <c r="C28" s="2" t="str">
        <f t="shared" si="0"/>
        <v>غائب</v>
      </c>
      <c r="D28" s="2" t="str">
        <f t="shared" si="1"/>
        <v>3:30</v>
      </c>
      <c r="E28" s="1"/>
      <c r="F28" s="2" t="str">
        <f t="shared" si="2"/>
        <v>غائب</v>
      </c>
      <c r="G28" s="2" t="str">
        <f t="shared" si="3"/>
        <v>0</v>
      </c>
      <c r="H28" s="3">
        <v>40560</v>
      </c>
    </row>
    <row r="29" spans="2:8" ht="23.25">
      <c r="B29" s="1"/>
      <c r="C29" s="2" t="str">
        <f t="shared" si="0"/>
        <v>غائب</v>
      </c>
      <c r="D29" s="2" t="str">
        <f t="shared" si="1"/>
        <v>3:30</v>
      </c>
      <c r="E29" s="1"/>
      <c r="F29" s="2" t="str">
        <f t="shared" si="2"/>
        <v>غائب</v>
      </c>
      <c r="G29" s="2" t="str">
        <f t="shared" si="3"/>
        <v>0</v>
      </c>
      <c r="H29" s="3">
        <v>40561</v>
      </c>
    </row>
    <row r="30" spans="2:8" ht="23.25">
      <c r="B30" s="1"/>
      <c r="C30" s="2" t="str">
        <f t="shared" si="0"/>
        <v>غائب</v>
      </c>
      <c r="D30" s="2" t="str">
        <f t="shared" si="1"/>
        <v>3:30</v>
      </c>
      <c r="E30" s="1"/>
      <c r="F30" s="2" t="str">
        <f t="shared" si="2"/>
        <v>غائب</v>
      </c>
      <c r="G30" s="2" t="str">
        <f t="shared" si="3"/>
        <v>0</v>
      </c>
      <c r="H30" s="3">
        <v>40562</v>
      </c>
    </row>
    <row r="31" spans="2:8" ht="23.25">
      <c r="B31" s="1"/>
      <c r="C31" s="2" t="str">
        <f t="shared" si="0"/>
        <v>غائب</v>
      </c>
      <c r="D31" s="2" t="str">
        <f t="shared" si="1"/>
        <v>3:30</v>
      </c>
      <c r="E31" s="1"/>
      <c r="F31" s="2" t="str">
        <f t="shared" si="2"/>
        <v>غائب</v>
      </c>
      <c r="G31" s="2" t="str">
        <f t="shared" si="3"/>
        <v>0</v>
      </c>
      <c r="H31" s="3">
        <v>40563</v>
      </c>
    </row>
    <row r="32" spans="2:8" ht="23.25">
      <c r="B32" s="1"/>
      <c r="C32" s="2" t="str">
        <f t="shared" si="0"/>
        <v>غائب</v>
      </c>
      <c r="D32" s="2" t="str">
        <f t="shared" si="1"/>
        <v>3:30</v>
      </c>
      <c r="E32" s="1"/>
      <c r="F32" s="2" t="str">
        <f t="shared" si="2"/>
        <v>غائب</v>
      </c>
      <c r="G32" s="2" t="str">
        <f t="shared" si="3"/>
        <v>0</v>
      </c>
      <c r="H32" s="3">
        <v>40564</v>
      </c>
    </row>
    <row r="33" spans="2:8" ht="23.25">
      <c r="B33" s="1"/>
      <c r="C33" s="2" t="str">
        <f t="shared" si="0"/>
        <v>غائب</v>
      </c>
      <c r="D33" s="2" t="str">
        <f t="shared" si="1"/>
        <v>3:30</v>
      </c>
      <c r="E33" s="1"/>
      <c r="F33" s="2" t="str">
        <f t="shared" si="2"/>
        <v>غائب</v>
      </c>
      <c r="G33" s="2" t="str">
        <f t="shared" si="3"/>
        <v>0</v>
      </c>
      <c r="H33" s="3">
        <v>40565</v>
      </c>
    </row>
    <row r="34" spans="2:8" ht="23.25">
      <c r="B34" s="1"/>
      <c r="C34" s="2" t="str">
        <f t="shared" si="0"/>
        <v>غائب</v>
      </c>
      <c r="D34" s="2" t="str">
        <f t="shared" si="1"/>
        <v>3:30</v>
      </c>
      <c r="E34" s="1"/>
      <c r="F34" s="2" t="str">
        <f t="shared" si="2"/>
        <v>غائب</v>
      </c>
      <c r="G34" s="2" t="str">
        <f t="shared" si="3"/>
        <v>0</v>
      </c>
      <c r="H34" s="3">
        <v>40566</v>
      </c>
    </row>
    <row r="35" spans="2:8" ht="23.25">
      <c r="B35" s="1"/>
      <c r="C35" s="2" t="str">
        <f t="shared" si="0"/>
        <v>غائب</v>
      </c>
      <c r="D35" s="2" t="str">
        <f t="shared" si="1"/>
        <v>3:30</v>
      </c>
      <c r="E35" s="1"/>
      <c r="F35" s="2" t="str">
        <f t="shared" si="2"/>
        <v>غائب</v>
      </c>
      <c r="G35" s="2" t="str">
        <f t="shared" si="3"/>
        <v>0</v>
      </c>
      <c r="H35" s="3">
        <v>40567</v>
      </c>
    </row>
    <row r="36" spans="2:8" ht="23.25">
      <c r="B36" s="1"/>
      <c r="C36" s="2" t="str">
        <f t="shared" si="0"/>
        <v>غائب</v>
      </c>
      <c r="D36" s="2" t="str">
        <f t="shared" si="1"/>
        <v>3:30</v>
      </c>
      <c r="E36" s="1"/>
      <c r="F36" s="2" t="str">
        <f t="shared" si="2"/>
        <v>غائب</v>
      </c>
      <c r="G36" s="2" t="str">
        <f t="shared" si="3"/>
        <v>0</v>
      </c>
      <c r="H36" s="3">
        <v>40568</v>
      </c>
    </row>
    <row r="37" spans="2:8" ht="23.25">
      <c r="B37" s="1"/>
      <c r="C37" s="2" t="str">
        <f t="shared" si="0"/>
        <v>غائب</v>
      </c>
      <c r="D37" s="2" t="str">
        <f t="shared" si="1"/>
        <v>3:30</v>
      </c>
      <c r="E37" s="1"/>
      <c r="F37" s="2" t="str">
        <f t="shared" si="2"/>
        <v>غائب</v>
      </c>
      <c r="G37" s="2" t="str">
        <f t="shared" si="3"/>
        <v>0</v>
      </c>
      <c r="H37" s="3">
        <v>40569</v>
      </c>
    </row>
    <row r="38" spans="2:8" ht="23.25">
      <c r="B38" s="1"/>
      <c r="C38" s="2" t="str">
        <f t="shared" si="0"/>
        <v>غائب</v>
      </c>
      <c r="D38" s="2" t="str">
        <f t="shared" si="1"/>
        <v>3:30</v>
      </c>
      <c r="E38" s="1"/>
      <c r="F38" s="2" t="str">
        <f t="shared" si="2"/>
        <v>غائب</v>
      </c>
      <c r="G38" s="2" t="str">
        <f t="shared" si="3"/>
        <v>0</v>
      </c>
      <c r="H38" s="3">
        <v>40570</v>
      </c>
    </row>
    <row r="39" spans="2:8" ht="23.25">
      <c r="B39" s="1"/>
      <c r="C39" s="2" t="str">
        <f t="shared" si="0"/>
        <v>غائب</v>
      </c>
      <c r="D39" s="2" t="str">
        <f t="shared" si="1"/>
        <v>3:30</v>
      </c>
      <c r="E39" s="1"/>
      <c r="F39" s="2" t="str">
        <f t="shared" si="2"/>
        <v>غائب</v>
      </c>
      <c r="G39" s="2" t="str">
        <f t="shared" si="3"/>
        <v>0</v>
      </c>
      <c r="H39" s="3">
        <v>40571</v>
      </c>
    </row>
    <row r="40" spans="2:8" ht="23.25">
      <c r="B40" s="1"/>
      <c r="C40" s="2" t="str">
        <f t="shared" si="0"/>
        <v>غائب</v>
      </c>
      <c r="D40" s="2" t="str">
        <f t="shared" si="1"/>
        <v>3:30</v>
      </c>
      <c r="E40" s="1"/>
      <c r="F40" s="2" t="str">
        <f t="shared" si="2"/>
        <v>غائب</v>
      </c>
      <c r="G40" s="2" t="str">
        <f t="shared" si="3"/>
        <v>0</v>
      </c>
      <c r="H40" s="3">
        <v>40572</v>
      </c>
    </row>
    <row r="41" spans="2:8" ht="23.25">
      <c r="B41" s="1"/>
      <c r="C41" s="2" t="str">
        <f t="shared" si="0"/>
        <v>غائب</v>
      </c>
      <c r="D41" s="2" t="str">
        <f t="shared" si="1"/>
        <v>3:30</v>
      </c>
      <c r="E41" s="1"/>
      <c r="F41" s="2" t="str">
        <f t="shared" si="2"/>
        <v>غائب</v>
      </c>
      <c r="G41" s="2" t="str">
        <f t="shared" si="3"/>
        <v>0</v>
      </c>
      <c r="H41" s="3">
        <v>40573</v>
      </c>
    </row>
    <row r="42" spans="2:8" ht="23.25">
      <c r="B42" s="1"/>
      <c r="C42" s="2" t="str">
        <f t="shared" si="0"/>
        <v>غائب</v>
      </c>
      <c r="D42" s="2" t="str">
        <f t="shared" si="1"/>
        <v>3:30</v>
      </c>
      <c r="E42" s="1"/>
      <c r="F42" s="2" t="str">
        <f t="shared" si="2"/>
        <v>غائب</v>
      </c>
      <c r="G42" s="2" t="str">
        <f t="shared" si="3"/>
        <v>0</v>
      </c>
      <c r="H42" s="3">
        <v>40574</v>
      </c>
    </row>
    <row r="44" spans="2:8">
      <c r="C44" s="44" t="s">
        <v>22</v>
      </c>
      <c r="D44" s="2">
        <f>SUM(D12:D42)</f>
        <v>0</v>
      </c>
    </row>
    <row r="45" spans="2:8">
      <c r="C45" s="44"/>
      <c r="D45" s="23"/>
    </row>
    <row r="46" spans="2:8">
      <c r="C46" s="24" t="s">
        <v>23</v>
      </c>
      <c r="D46" s="25">
        <f>D45*60</f>
        <v>0</v>
      </c>
    </row>
    <row r="47" spans="2:8">
      <c r="D47" s="4"/>
    </row>
    <row r="48" spans="2:8">
      <c r="D48" s="26"/>
    </row>
  </sheetData>
  <sheetProtection sheet="1" objects="1" scenarios="1" selectLockedCells="1"/>
  <mergeCells count="4">
    <mergeCell ref="J4:M4"/>
    <mergeCell ref="B9:H9"/>
    <mergeCell ref="C44:C45"/>
    <mergeCell ref="B3:D3"/>
  </mergeCells>
  <conditionalFormatting sqref="C48:C65502 C2 C4:C46 D8:S8">
    <cfRule type="cellIs" dxfId="26" priority="13" stopIfTrue="1" operator="equal">
      <formula>"تم الحضور بعد الموعد المحدد"</formula>
    </cfRule>
  </conditionalFormatting>
  <conditionalFormatting sqref="F2:F6 F9:F65502">
    <cfRule type="cellIs" dxfId="25" priority="11" stopIfTrue="1" operator="equal">
      <formula>$N$6</formula>
    </cfRule>
    <cfRule type="cellIs" dxfId="24" priority="12" stopIfTrue="1" operator="equal">
      <formula>"تم الإنصراف قبل الموعد"</formula>
    </cfRule>
  </conditionalFormatting>
  <conditionalFormatting sqref="C4">
    <cfRule type="cellIs" dxfId="23" priority="1" stopIfTrue="1" operator="equal">
      <formula>"تم الحضور بعد الموعد المحدد"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85"/>
  <sheetViews>
    <sheetView showGridLines="0" rightToLeft="1" tabSelected="1" workbookViewId="0">
      <pane ySplit="10" topLeftCell="A11" activePane="bottomLeft" state="frozen"/>
      <selection pane="bottomLeft" activeCell="B11" sqref="B11"/>
    </sheetView>
  </sheetViews>
  <sheetFormatPr defaultRowHeight="21"/>
  <cols>
    <col min="1" max="1" width="9.140625" style="4"/>
    <col min="2" max="2" width="29.28515625" style="4" bestFit="1" customWidth="1"/>
    <col min="3" max="3" width="29.42578125" style="4" bestFit="1" customWidth="1"/>
    <col min="4" max="4" width="22.85546875" style="5" bestFit="1" customWidth="1"/>
    <col min="5" max="5" width="24.85546875" style="4" bestFit="1" customWidth="1"/>
    <col min="6" max="6" width="31.140625" style="4" bestFit="1" customWidth="1"/>
    <col min="7" max="7" width="26.28515625" style="4" bestFit="1" customWidth="1"/>
    <col min="8" max="8" width="15.5703125" style="4" bestFit="1" customWidth="1"/>
    <col min="9" max="9" width="9.140625" style="4"/>
    <col min="10" max="11" width="24.28515625" style="4" bestFit="1" customWidth="1"/>
    <col min="12" max="12" width="8.5703125" style="4" bestFit="1" customWidth="1"/>
    <col min="13" max="13" width="8.42578125" style="4" bestFit="1" customWidth="1"/>
    <col min="14" max="14" width="17.28515625" style="6" bestFit="1" customWidth="1"/>
    <col min="15" max="15" width="21.42578125" style="6" bestFit="1" customWidth="1"/>
    <col min="16" max="16" width="9.140625" style="6"/>
    <col min="17" max="20" width="9.140625" style="4"/>
    <col min="21" max="21" width="7.28515625" style="4" bestFit="1" customWidth="1"/>
    <col min="22" max="16384" width="9.140625" style="4"/>
  </cols>
  <sheetData>
    <row r="2" spans="1:21">
      <c r="E2" s="28" t="s">
        <v>0</v>
      </c>
      <c r="F2" s="7">
        <v>100</v>
      </c>
    </row>
    <row r="3" spans="1:21" ht="27">
      <c r="B3" s="45" t="s">
        <v>1</v>
      </c>
      <c r="C3" s="45"/>
      <c r="D3" s="46"/>
      <c r="E3" s="28" t="s">
        <v>2</v>
      </c>
      <c r="F3" s="8">
        <f>F2*1/26</f>
        <v>3.8461538461538463</v>
      </c>
    </row>
    <row r="4" spans="1:21" ht="27">
      <c r="B4" s="39" t="s">
        <v>26</v>
      </c>
      <c r="C4" s="40">
        <v>43070</v>
      </c>
      <c r="D4" s="41">
        <v>43100</v>
      </c>
      <c r="E4" s="28" t="s">
        <v>3</v>
      </c>
      <c r="F4" s="8">
        <v>8</v>
      </c>
      <c r="J4" s="42" t="s">
        <v>4</v>
      </c>
      <c r="K4" s="42"/>
      <c r="L4" s="42"/>
      <c r="M4" s="42"/>
      <c r="U4" s="9" t="b">
        <f>ISERROR(FIND("/",U5))</f>
        <v>1</v>
      </c>
    </row>
    <row r="5" spans="1:21">
      <c r="E5" s="28" t="s">
        <v>5</v>
      </c>
      <c r="F5" s="8">
        <f>F3/F4</f>
        <v>0.48076923076923078</v>
      </c>
      <c r="U5" s="9" t="s">
        <v>6</v>
      </c>
    </row>
    <row r="6" spans="1:21" ht="23.25">
      <c r="B6" s="10"/>
      <c r="C6" s="11"/>
      <c r="D6" s="12"/>
      <c r="E6" s="29" t="s">
        <v>7</v>
      </c>
      <c r="F6" s="13">
        <f>F5/60</f>
        <v>8.0128205128205138E-3</v>
      </c>
      <c r="H6" s="30" t="s">
        <v>24</v>
      </c>
      <c r="J6" s="14" t="s">
        <v>8</v>
      </c>
      <c r="K6" s="15" t="s">
        <v>9</v>
      </c>
      <c r="L6" s="16"/>
      <c r="M6" s="16"/>
      <c r="N6" s="17" t="s">
        <v>10</v>
      </c>
      <c r="O6" s="17" t="s">
        <v>11</v>
      </c>
      <c r="U6" s="9"/>
    </row>
    <row r="7" spans="1:21" ht="23.25">
      <c r="A7" s="5"/>
      <c r="B7" s="5"/>
      <c r="E7" s="28" t="s">
        <v>12</v>
      </c>
      <c r="F7" s="8">
        <v>200</v>
      </c>
      <c r="G7" s="30" t="s">
        <v>13</v>
      </c>
      <c r="H7" s="18">
        <f>F7*F6</f>
        <v>1.6025641025641029</v>
      </c>
      <c r="J7" s="19">
        <v>0.375</v>
      </c>
      <c r="K7" s="19">
        <v>0.70833333333333337</v>
      </c>
      <c r="L7" s="19">
        <v>0.38541666666666669</v>
      </c>
      <c r="M7" s="19">
        <v>0.70833333333333337</v>
      </c>
      <c r="N7" s="20"/>
      <c r="O7" s="20"/>
      <c r="U7" s="9"/>
    </row>
    <row r="8" spans="1:21" ht="33">
      <c r="B8" s="43" t="s">
        <v>14</v>
      </c>
      <c r="C8" s="43"/>
      <c r="D8" s="43"/>
      <c r="E8" s="43"/>
      <c r="F8" s="43"/>
      <c r="G8" s="43"/>
      <c r="H8" s="43"/>
      <c r="J8" s="11"/>
      <c r="K8" s="11"/>
      <c r="L8" s="11"/>
      <c r="M8" s="11"/>
      <c r="N8" s="20"/>
      <c r="O8" s="20"/>
      <c r="U8" s="9"/>
    </row>
    <row r="9" spans="1:21" ht="12" customHeight="1">
      <c r="J9" s="11"/>
      <c r="K9" s="11"/>
      <c r="L9" s="11"/>
      <c r="M9" s="11"/>
      <c r="N9" s="20"/>
      <c r="O9" s="20"/>
    </row>
    <row r="10" spans="1:21" ht="25.5" customHeight="1">
      <c r="B10" s="27" t="s">
        <v>15</v>
      </c>
      <c r="C10" s="27" t="s">
        <v>16</v>
      </c>
      <c r="D10" s="27" t="s">
        <v>17</v>
      </c>
      <c r="E10" s="27" t="s">
        <v>18</v>
      </c>
      <c r="F10" s="27" t="s">
        <v>19</v>
      </c>
      <c r="G10" s="27" t="s">
        <v>20</v>
      </c>
      <c r="H10" s="27" t="s">
        <v>21</v>
      </c>
    </row>
    <row r="11" spans="1:21" ht="23.25">
      <c r="B11" s="1"/>
      <c r="C11" s="2" t="str">
        <f>IF(B11="","غائب",IF(B11=$J$7," تــم الحضور في الموعد المحدد",IF(B11&lt;$J$7,"تم الحضور قبل الموعد المحدد",IF(B11&gt;$J$7,"تم الحضور بعد الموعد المحدد",""))))</f>
        <v>غائب</v>
      </c>
      <c r="D11" s="2" t="str">
        <f>IF(C11="غائب","3:30",IF(C11&gt;$J$7,B11-$J$7,""))</f>
        <v>3:30</v>
      </c>
      <c r="E11" s="1">
        <v>0.7090277777777777</v>
      </c>
      <c r="F11" s="2" t="str">
        <f>IF(E11="","غائب",IF(E11=$K$7,"تـم الإنصراف في الموعد المحدد ",IF(E11&lt;$K$7,"تم الإنصراف قبل الموعد ",IF(E11&gt;$K$7," تم الإنصراف بعد الموعد المحدد ",""))))</f>
        <v xml:space="preserve"> تم الإنصراف بعد الموعد المحدد </v>
      </c>
      <c r="G11" s="2" t="str">
        <f>IF(F11="غائب","0",IF(E11&lt;$K$7,$K$7-E11,""))</f>
        <v/>
      </c>
      <c r="H11" s="3">
        <v>40544</v>
      </c>
      <c r="J11" s="11"/>
      <c r="K11" s="11"/>
      <c r="L11" s="11"/>
      <c r="M11" s="11"/>
      <c r="N11" s="20"/>
      <c r="O11" s="20"/>
    </row>
    <row r="12" spans="1:21" ht="23.25">
      <c r="B12" s="1"/>
      <c r="C12" s="2" t="str">
        <f t="shared" ref="C12:C41" si="0">IF(B12="","غائب",IF(B12=$J$7," تــم الحضور في الموعد المحدد",IF(B12&lt;$J$7,"تم الحضور قبل الموعد المحدد",IF(B12&gt;$J$7,"تم الحضور بعد الموعد المحدد",""))))</f>
        <v>غائب</v>
      </c>
      <c r="D12" s="2" t="str">
        <f t="shared" ref="D12:D41" si="1">IF(C12="غائب","3:30",IF(C12&gt;$J$7,B12-$J$7,""))</f>
        <v>3:30</v>
      </c>
      <c r="E12" s="1"/>
      <c r="F12" s="2" t="str">
        <f t="shared" ref="F12:F41" si="2">IF(E12="","غائب",IF(E12=$K$7,"تـم الإنصراف في الموعد المحدد ",IF(E12&lt;$K$7,"تم الإنصراف قبل الموعد ",IF(E12&gt;$K$7," تم الإنصراف بعد الموعد المحدد ",""))))</f>
        <v>غائب</v>
      </c>
      <c r="G12" s="2" t="str">
        <f t="shared" ref="G12:G41" si="3">IF(F12="غائب","0",IF(E12&lt;$K$7,$K$7-E12,""))</f>
        <v>0</v>
      </c>
      <c r="H12" s="3">
        <v>40545</v>
      </c>
      <c r="J12" s="11"/>
      <c r="K12" s="11"/>
      <c r="L12" s="11"/>
      <c r="M12" s="11"/>
      <c r="N12" s="20"/>
      <c r="O12" s="20"/>
    </row>
    <row r="13" spans="1:21" ht="23.25">
      <c r="B13" s="1"/>
      <c r="C13" s="2" t="str">
        <f t="shared" si="0"/>
        <v>غائب</v>
      </c>
      <c r="D13" s="2" t="str">
        <f t="shared" si="1"/>
        <v>3:30</v>
      </c>
      <c r="E13" s="1"/>
      <c r="F13" s="2" t="str">
        <f t="shared" si="2"/>
        <v>غائب</v>
      </c>
      <c r="G13" s="2" t="str">
        <f t="shared" si="3"/>
        <v>0</v>
      </c>
      <c r="H13" s="3">
        <v>40546</v>
      </c>
      <c r="J13" s="11"/>
      <c r="K13" s="11"/>
      <c r="L13" s="11"/>
      <c r="M13" s="11"/>
      <c r="N13" s="20"/>
      <c r="O13" s="20"/>
    </row>
    <row r="14" spans="1:21" ht="23.25">
      <c r="B14" s="1"/>
      <c r="C14" s="2" t="str">
        <f t="shared" si="0"/>
        <v>غائب</v>
      </c>
      <c r="D14" s="2" t="str">
        <f t="shared" si="1"/>
        <v>3:30</v>
      </c>
      <c r="E14" s="1"/>
      <c r="F14" s="2" t="str">
        <f t="shared" si="2"/>
        <v>غائب</v>
      </c>
      <c r="G14" s="2" t="str">
        <f t="shared" si="3"/>
        <v>0</v>
      </c>
      <c r="H14" s="3">
        <v>40547</v>
      </c>
      <c r="J14" s="11"/>
      <c r="K14" s="11"/>
      <c r="L14" s="11"/>
      <c r="M14" s="11"/>
      <c r="N14" s="20"/>
      <c r="O14" s="20"/>
    </row>
    <row r="15" spans="1:21" ht="23.25">
      <c r="B15" s="1"/>
      <c r="C15" s="2" t="str">
        <f t="shared" si="0"/>
        <v>غائب</v>
      </c>
      <c r="D15" s="2" t="str">
        <f t="shared" si="1"/>
        <v>3:30</v>
      </c>
      <c r="E15" s="1"/>
      <c r="F15" s="2" t="str">
        <f t="shared" si="2"/>
        <v>غائب</v>
      </c>
      <c r="G15" s="2" t="str">
        <f t="shared" si="3"/>
        <v>0</v>
      </c>
      <c r="H15" s="3">
        <v>40548</v>
      </c>
      <c r="J15" s="11"/>
      <c r="K15" s="11"/>
      <c r="L15" s="11"/>
      <c r="M15" s="11"/>
      <c r="N15" s="20"/>
      <c r="O15" s="20"/>
    </row>
    <row r="16" spans="1:21" ht="23.25">
      <c r="B16" s="1"/>
      <c r="C16" s="2" t="str">
        <f t="shared" si="0"/>
        <v>غائب</v>
      </c>
      <c r="D16" s="2" t="str">
        <f t="shared" si="1"/>
        <v>3:30</v>
      </c>
      <c r="E16" s="1"/>
      <c r="F16" s="2" t="str">
        <f t="shared" si="2"/>
        <v>غائب</v>
      </c>
      <c r="G16" s="2" t="str">
        <f t="shared" si="3"/>
        <v>0</v>
      </c>
      <c r="H16" s="3">
        <v>40549</v>
      </c>
      <c r="J16" s="11"/>
      <c r="K16" s="11"/>
      <c r="L16" s="11"/>
      <c r="M16" s="11"/>
      <c r="N16" s="20"/>
      <c r="O16" s="20"/>
    </row>
    <row r="17" spans="2:18" ht="23.25">
      <c r="B17" s="1"/>
      <c r="C17" s="2" t="str">
        <f t="shared" si="0"/>
        <v>غائب</v>
      </c>
      <c r="D17" s="2" t="str">
        <f t="shared" si="1"/>
        <v>3:30</v>
      </c>
      <c r="E17" s="1"/>
      <c r="F17" s="2" t="str">
        <f t="shared" si="2"/>
        <v>غائب</v>
      </c>
      <c r="G17" s="2" t="str">
        <f t="shared" si="3"/>
        <v>0</v>
      </c>
      <c r="H17" s="3">
        <v>40550</v>
      </c>
      <c r="J17" s="11"/>
      <c r="K17" s="11"/>
      <c r="L17" s="11"/>
      <c r="M17" s="11"/>
      <c r="N17" s="20"/>
      <c r="O17" s="20"/>
    </row>
    <row r="18" spans="2:18" ht="23.25">
      <c r="B18" s="1"/>
      <c r="C18" s="2" t="str">
        <f t="shared" si="0"/>
        <v>غائب</v>
      </c>
      <c r="D18" s="2" t="str">
        <f t="shared" si="1"/>
        <v>3:30</v>
      </c>
      <c r="E18" s="1"/>
      <c r="F18" s="2" t="str">
        <f t="shared" si="2"/>
        <v>غائب</v>
      </c>
      <c r="G18" s="2" t="str">
        <f t="shared" si="3"/>
        <v>0</v>
      </c>
      <c r="H18" s="3">
        <v>40551</v>
      </c>
      <c r="J18" s="11"/>
      <c r="K18" s="11"/>
      <c r="L18" s="11"/>
      <c r="M18" s="11"/>
      <c r="N18" s="20"/>
      <c r="O18" s="20"/>
    </row>
    <row r="19" spans="2:18" ht="23.25">
      <c r="B19" s="1"/>
      <c r="C19" s="2" t="str">
        <f t="shared" si="0"/>
        <v>غائب</v>
      </c>
      <c r="D19" s="2" t="str">
        <f t="shared" si="1"/>
        <v>3:30</v>
      </c>
      <c r="E19" s="1"/>
      <c r="F19" s="2" t="str">
        <f t="shared" si="2"/>
        <v>غائب</v>
      </c>
      <c r="G19" s="2" t="str">
        <f t="shared" si="3"/>
        <v>0</v>
      </c>
      <c r="H19" s="3">
        <v>40552</v>
      </c>
      <c r="J19" s="11"/>
      <c r="K19" s="11"/>
      <c r="L19" s="11"/>
      <c r="M19" s="11"/>
      <c r="N19" s="20"/>
      <c r="O19" s="20"/>
    </row>
    <row r="20" spans="2:18" ht="23.25">
      <c r="B20" s="1"/>
      <c r="C20" s="2" t="str">
        <f t="shared" si="0"/>
        <v>غائب</v>
      </c>
      <c r="D20" s="2" t="str">
        <f t="shared" si="1"/>
        <v>3:30</v>
      </c>
      <c r="E20" s="1"/>
      <c r="F20" s="2" t="str">
        <f t="shared" si="2"/>
        <v>غائب</v>
      </c>
      <c r="G20" s="2" t="str">
        <f t="shared" si="3"/>
        <v>0</v>
      </c>
      <c r="H20" s="3">
        <v>40553</v>
      </c>
      <c r="J20" s="11"/>
      <c r="K20" s="11"/>
      <c r="L20" s="11"/>
      <c r="M20" s="11"/>
      <c r="N20" s="20"/>
      <c r="O20" s="20"/>
      <c r="R20" s="33"/>
    </row>
    <row r="21" spans="2:18" ht="23.25">
      <c r="B21" s="1"/>
      <c r="C21" s="2" t="str">
        <f t="shared" si="0"/>
        <v>غائب</v>
      </c>
      <c r="D21" s="2" t="str">
        <f t="shared" si="1"/>
        <v>3:30</v>
      </c>
      <c r="E21" s="1"/>
      <c r="F21" s="2" t="str">
        <f t="shared" si="2"/>
        <v>غائب</v>
      </c>
      <c r="G21" s="2" t="str">
        <f t="shared" si="3"/>
        <v>0</v>
      </c>
      <c r="H21" s="3">
        <v>40554</v>
      </c>
      <c r="J21" s="11"/>
      <c r="K21" s="11"/>
      <c r="L21" s="11"/>
      <c r="M21" s="11"/>
      <c r="N21" s="20"/>
      <c r="O21" s="20"/>
    </row>
    <row r="22" spans="2:18" ht="23.25">
      <c r="B22" s="1"/>
      <c r="C22" s="2" t="str">
        <f t="shared" si="0"/>
        <v>غائب</v>
      </c>
      <c r="D22" s="2" t="str">
        <f t="shared" si="1"/>
        <v>3:30</v>
      </c>
      <c r="E22" s="1"/>
      <c r="F22" s="2" t="str">
        <f t="shared" si="2"/>
        <v>غائب</v>
      </c>
      <c r="G22" s="2" t="str">
        <f t="shared" si="3"/>
        <v>0</v>
      </c>
      <c r="H22" s="3">
        <v>40555</v>
      </c>
      <c r="J22" s="11"/>
      <c r="K22" s="11"/>
      <c r="L22" s="11"/>
      <c r="M22" s="11"/>
      <c r="N22" s="20"/>
      <c r="O22" s="20"/>
    </row>
    <row r="23" spans="2:18" ht="23.25">
      <c r="B23" s="1"/>
      <c r="C23" s="2" t="str">
        <f t="shared" si="0"/>
        <v>غائب</v>
      </c>
      <c r="D23" s="2" t="str">
        <f t="shared" si="1"/>
        <v>3:30</v>
      </c>
      <c r="E23" s="1"/>
      <c r="F23" s="2" t="str">
        <f t="shared" si="2"/>
        <v>غائب</v>
      </c>
      <c r="G23" s="2" t="str">
        <f t="shared" si="3"/>
        <v>0</v>
      </c>
      <c r="H23" s="3">
        <v>40556</v>
      </c>
      <c r="J23" s="11"/>
      <c r="K23" s="11"/>
      <c r="L23" s="11"/>
      <c r="M23" s="11"/>
      <c r="N23" s="20"/>
      <c r="O23" s="20"/>
    </row>
    <row r="24" spans="2:18" ht="23.25">
      <c r="B24" s="1"/>
      <c r="C24" s="2" t="str">
        <f t="shared" si="0"/>
        <v>غائب</v>
      </c>
      <c r="D24" s="2" t="str">
        <f t="shared" si="1"/>
        <v>3:30</v>
      </c>
      <c r="E24" s="1"/>
      <c r="F24" s="2" t="str">
        <f t="shared" si="2"/>
        <v>غائب</v>
      </c>
      <c r="G24" s="2" t="str">
        <f t="shared" si="3"/>
        <v>0</v>
      </c>
      <c r="H24" s="3">
        <v>40557</v>
      </c>
      <c r="J24" s="11"/>
      <c r="K24" s="11"/>
      <c r="L24" s="11"/>
      <c r="M24" s="11"/>
      <c r="N24" s="20"/>
      <c r="O24" s="20"/>
    </row>
    <row r="25" spans="2:18" ht="23.25">
      <c r="B25" s="1"/>
      <c r="C25" s="2" t="str">
        <f t="shared" si="0"/>
        <v>غائب</v>
      </c>
      <c r="D25" s="2" t="str">
        <f t="shared" si="1"/>
        <v>3:30</v>
      </c>
      <c r="E25" s="1"/>
      <c r="F25" s="2" t="str">
        <f t="shared" si="2"/>
        <v>غائب</v>
      </c>
      <c r="G25" s="2" t="str">
        <f t="shared" si="3"/>
        <v>0</v>
      </c>
      <c r="H25" s="3">
        <v>40558</v>
      </c>
      <c r="J25" s="11"/>
      <c r="K25" s="11"/>
      <c r="L25" s="11"/>
      <c r="M25" s="11"/>
      <c r="N25" s="20"/>
      <c r="O25" s="20"/>
    </row>
    <row r="26" spans="2:18" ht="23.25">
      <c r="B26" s="1"/>
      <c r="C26" s="2" t="str">
        <f t="shared" si="0"/>
        <v>غائب</v>
      </c>
      <c r="D26" s="2" t="str">
        <f t="shared" si="1"/>
        <v>3:30</v>
      </c>
      <c r="E26" s="1"/>
      <c r="F26" s="2" t="str">
        <f t="shared" si="2"/>
        <v>غائب</v>
      </c>
      <c r="G26" s="2" t="str">
        <f t="shared" si="3"/>
        <v>0</v>
      </c>
      <c r="H26" s="3">
        <v>40559</v>
      </c>
      <c r="J26" s="11"/>
      <c r="K26" s="11"/>
      <c r="L26" s="11"/>
      <c r="M26" s="11"/>
      <c r="N26" s="20"/>
      <c r="O26" s="20"/>
    </row>
    <row r="27" spans="2:18" ht="23.25">
      <c r="B27" s="1"/>
      <c r="C27" s="2" t="str">
        <f t="shared" si="0"/>
        <v>غائب</v>
      </c>
      <c r="D27" s="2" t="str">
        <f t="shared" si="1"/>
        <v>3:30</v>
      </c>
      <c r="E27" s="1"/>
      <c r="F27" s="2" t="str">
        <f t="shared" si="2"/>
        <v>غائب</v>
      </c>
      <c r="G27" s="2" t="str">
        <f t="shared" si="3"/>
        <v>0</v>
      </c>
      <c r="H27" s="3">
        <v>40560</v>
      </c>
      <c r="J27" s="11"/>
      <c r="K27" s="11"/>
      <c r="L27" s="11"/>
      <c r="M27" s="11"/>
      <c r="N27" s="20"/>
      <c r="O27" s="20"/>
    </row>
    <row r="28" spans="2:18" ht="23.25">
      <c r="B28" s="1"/>
      <c r="C28" s="2" t="str">
        <f t="shared" si="0"/>
        <v>غائب</v>
      </c>
      <c r="D28" s="2" t="str">
        <f t="shared" si="1"/>
        <v>3:30</v>
      </c>
      <c r="E28" s="1"/>
      <c r="F28" s="2" t="str">
        <f t="shared" si="2"/>
        <v>غائب</v>
      </c>
      <c r="G28" s="2" t="str">
        <f t="shared" si="3"/>
        <v>0</v>
      </c>
      <c r="H28" s="3">
        <v>40561</v>
      </c>
      <c r="J28" s="11"/>
      <c r="K28" s="11"/>
      <c r="L28" s="11"/>
      <c r="M28" s="11"/>
      <c r="N28" s="20"/>
      <c r="O28" s="20"/>
    </row>
    <row r="29" spans="2:18" ht="23.25">
      <c r="B29" s="1"/>
      <c r="C29" s="2" t="str">
        <f t="shared" si="0"/>
        <v>غائب</v>
      </c>
      <c r="D29" s="2" t="str">
        <f t="shared" si="1"/>
        <v>3:30</v>
      </c>
      <c r="E29" s="1"/>
      <c r="F29" s="2" t="str">
        <f t="shared" si="2"/>
        <v>غائب</v>
      </c>
      <c r="G29" s="2" t="str">
        <f t="shared" si="3"/>
        <v>0</v>
      </c>
      <c r="H29" s="3">
        <v>40562</v>
      </c>
      <c r="J29" s="11"/>
      <c r="K29" s="11"/>
      <c r="L29" s="11"/>
      <c r="M29" s="11"/>
      <c r="N29" s="20"/>
      <c r="O29" s="20"/>
    </row>
    <row r="30" spans="2:18" ht="23.25">
      <c r="B30" s="1"/>
      <c r="C30" s="2" t="str">
        <f t="shared" si="0"/>
        <v>غائب</v>
      </c>
      <c r="D30" s="2" t="str">
        <f t="shared" si="1"/>
        <v>3:30</v>
      </c>
      <c r="E30" s="1"/>
      <c r="F30" s="2" t="str">
        <f t="shared" si="2"/>
        <v>غائب</v>
      </c>
      <c r="G30" s="2" t="str">
        <f t="shared" si="3"/>
        <v>0</v>
      </c>
      <c r="H30" s="3">
        <v>40563</v>
      </c>
      <c r="J30" s="11"/>
      <c r="K30" s="11"/>
      <c r="L30" s="11"/>
      <c r="M30" s="11"/>
      <c r="N30" s="20"/>
      <c r="O30" s="20"/>
    </row>
    <row r="31" spans="2:18" ht="23.25">
      <c r="B31" s="1"/>
      <c r="C31" s="2" t="str">
        <f t="shared" si="0"/>
        <v>غائب</v>
      </c>
      <c r="D31" s="2" t="str">
        <f t="shared" si="1"/>
        <v>3:30</v>
      </c>
      <c r="E31" s="1"/>
      <c r="F31" s="2" t="str">
        <f t="shared" si="2"/>
        <v>غائب</v>
      </c>
      <c r="G31" s="2" t="str">
        <f t="shared" si="3"/>
        <v>0</v>
      </c>
      <c r="H31" s="3">
        <v>40564</v>
      </c>
      <c r="J31" s="11"/>
      <c r="K31" s="11"/>
      <c r="L31" s="11"/>
      <c r="M31" s="11"/>
      <c r="N31" s="20"/>
      <c r="O31" s="20"/>
    </row>
    <row r="32" spans="2:18" ht="23.25">
      <c r="B32" s="1"/>
      <c r="C32" s="2" t="str">
        <f t="shared" si="0"/>
        <v>غائب</v>
      </c>
      <c r="D32" s="2" t="str">
        <f t="shared" si="1"/>
        <v>3:30</v>
      </c>
      <c r="E32" s="1"/>
      <c r="F32" s="2" t="str">
        <f t="shared" si="2"/>
        <v>غائب</v>
      </c>
      <c r="G32" s="2" t="str">
        <f t="shared" si="3"/>
        <v>0</v>
      </c>
      <c r="H32" s="3">
        <v>40565</v>
      </c>
      <c r="J32" s="11"/>
      <c r="K32" s="11"/>
      <c r="L32" s="11"/>
      <c r="M32" s="11"/>
      <c r="N32" s="20"/>
      <c r="O32" s="20"/>
    </row>
    <row r="33" spans="2:15" ht="23.25">
      <c r="B33" s="1"/>
      <c r="C33" s="2" t="str">
        <f t="shared" si="0"/>
        <v>غائب</v>
      </c>
      <c r="D33" s="2" t="str">
        <f t="shared" si="1"/>
        <v>3:30</v>
      </c>
      <c r="E33" s="1"/>
      <c r="F33" s="2" t="str">
        <f t="shared" si="2"/>
        <v>غائب</v>
      </c>
      <c r="G33" s="2" t="str">
        <f t="shared" si="3"/>
        <v>0</v>
      </c>
      <c r="H33" s="3">
        <v>40566</v>
      </c>
      <c r="J33" s="11"/>
      <c r="K33" s="11"/>
      <c r="L33" s="11"/>
      <c r="M33" s="11"/>
      <c r="N33" s="20"/>
      <c r="O33" s="20"/>
    </row>
    <row r="34" spans="2:15" ht="23.25">
      <c r="B34" s="1"/>
      <c r="C34" s="2" t="str">
        <f t="shared" si="0"/>
        <v>غائب</v>
      </c>
      <c r="D34" s="2" t="str">
        <f t="shared" si="1"/>
        <v>3:30</v>
      </c>
      <c r="E34" s="1"/>
      <c r="F34" s="2" t="str">
        <f t="shared" si="2"/>
        <v>غائب</v>
      </c>
      <c r="G34" s="2" t="str">
        <f t="shared" si="3"/>
        <v>0</v>
      </c>
      <c r="H34" s="3">
        <v>40567</v>
      </c>
      <c r="J34" s="11"/>
      <c r="K34" s="11"/>
      <c r="L34" s="11"/>
      <c r="M34" s="11"/>
      <c r="N34" s="20"/>
      <c r="O34" s="20"/>
    </row>
    <row r="35" spans="2:15" ht="23.25">
      <c r="B35" s="1"/>
      <c r="C35" s="2" t="str">
        <f t="shared" si="0"/>
        <v>غائب</v>
      </c>
      <c r="D35" s="2" t="str">
        <f t="shared" si="1"/>
        <v>3:30</v>
      </c>
      <c r="E35" s="1"/>
      <c r="F35" s="2" t="str">
        <f t="shared" si="2"/>
        <v>غائب</v>
      </c>
      <c r="G35" s="2" t="str">
        <f t="shared" si="3"/>
        <v>0</v>
      </c>
      <c r="H35" s="3">
        <v>40568</v>
      </c>
      <c r="J35" s="11"/>
      <c r="K35" s="11"/>
      <c r="L35" s="11"/>
      <c r="M35" s="11"/>
      <c r="N35" s="20"/>
      <c r="O35" s="20"/>
    </row>
    <row r="36" spans="2:15" ht="23.25">
      <c r="B36" s="1"/>
      <c r="C36" s="2" t="str">
        <f t="shared" si="0"/>
        <v>غائب</v>
      </c>
      <c r="D36" s="2" t="str">
        <f t="shared" si="1"/>
        <v>3:30</v>
      </c>
      <c r="E36" s="1"/>
      <c r="F36" s="2" t="str">
        <f t="shared" si="2"/>
        <v>غائب</v>
      </c>
      <c r="G36" s="2" t="str">
        <f t="shared" si="3"/>
        <v>0</v>
      </c>
      <c r="H36" s="3">
        <v>40569</v>
      </c>
      <c r="J36" s="11"/>
      <c r="K36" s="11"/>
      <c r="L36" s="11"/>
      <c r="M36" s="11"/>
      <c r="N36" s="20"/>
      <c r="O36" s="20"/>
    </row>
    <row r="37" spans="2:15" ht="23.25">
      <c r="B37" s="1"/>
      <c r="C37" s="2" t="str">
        <f t="shared" si="0"/>
        <v>غائب</v>
      </c>
      <c r="D37" s="2" t="str">
        <f t="shared" si="1"/>
        <v>3:30</v>
      </c>
      <c r="E37" s="1"/>
      <c r="F37" s="2" t="str">
        <f t="shared" si="2"/>
        <v>غائب</v>
      </c>
      <c r="G37" s="2" t="str">
        <f t="shared" si="3"/>
        <v>0</v>
      </c>
      <c r="H37" s="3">
        <v>40570</v>
      </c>
      <c r="J37" s="11"/>
      <c r="K37" s="11"/>
      <c r="L37" s="11"/>
      <c r="M37" s="11"/>
      <c r="N37" s="20"/>
      <c r="O37" s="20"/>
    </row>
    <row r="38" spans="2:15" ht="23.25">
      <c r="B38" s="1"/>
      <c r="C38" s="2" t="str">
        <f t="shared" si="0"/>
        <v>غائب</v>
      </c>
      <c r="D38" s="2" t="str">
        <f t="shared" si="1"/>
        <v>3:30</v>
      </c>
      <c r="E38" s="1"/>
      <c r="F38" s="2" t="str">
        <f t="shared" si="2"/>
        <v>غائب</v>
      </c>
      <c r="G38" s="2" t="str">
        <f t="shared" si="3"/>
        <v>0</v>
      </c>
      <c r="H38" s="3">
        <v>40571</v>
      </c>
      <c r="J38" s="11"/>
      <c r="K38" s="11"/>
      <c r="L38" s="11"/>
      <c r="M38" s="11"/>
      <c r="N38" s="20"/>
      <c r="O38" s="20"/>
    </row>
    <row r="39" spans="2:15" ht="23.25">
      <c r="B39" s="1"/>
      <c r="C39" s="2" t="str">
        <f t="shared" si="0"/>
        <v>غائب</v>
      </c>
      <c r="D39" s="2" t="str">
        <f t="shared" si="1"/>
        <v>3:30</v>
      </c>
      <c r="E39" s="1"/>
      <c r="F39" s="2" t="str">
        <f t="shared" si="2"/>
        <v>غائب</v>
      </c>
      <c r="G39" s="2" t="str">
        <f t="shared" si="3"/>
        <v>0</v>
      </c>
      <c r="H39" s="3">
        <v>40572</v>
      </c>
    </row>
    <row r="40" spans="2:15" ht="23.25">
      <c r="B40" s="1"/>
      <c r="C40" s="2" t="str">
        <f t="shared" si="0"/>
        <v>غائب</v>
      </c>
      <c r="D40" s="2" t="str">
        <f t="shared" si="1"/>
        <v>3:30</v>
      </c>
      <c r="E40" s="1"/>
      <c r="F40" s="2" t="str">
        <f t="shared" si="2"/>
        <v>غائب</v>
      </c>
      <c r="G40" s="2" t="str">
        <f t="shared" si="3"/>
        <v>0</v>
      </c>
      <c r="H40" s="3">
        <v>40573</v>
      </c>
    </row>
    <row r="41" spans="2:15" ht="23.25">
      <c r="B41" s="1"/>
      <c r="C41" s="2" t="str">
        <f t="shared" si="0"/>
        <v>غائب</v>
      </c>
      <c r="D41" s="2" t="str">
        <f t="shared" si="1"/>
        <v>3:30</v>
      </c>
      <c r="E41" s="1"/>
      <c r="F41" s="2" t="str">
        <f t="shared" si="2"/>
        <v>غائب</v>
      </c>
      <c r="G41" s="2" t="str">
        <f t="shared" si="3"/>
        <v>0</v>
      </c>
      <c r="H41" s="3">
        <v>40574</v>
      </c>
    </row>
    <row r="42" spans="2:15" ht="23.25">
      <c r="B42" s="11"/>
      <c r="C42" s="34"/>
      <c r="D42" s="34"/>
      <c r="E42" s="34"/>
      <c r="F42" s="34"/>
      <c r="G42" s="34"/>
      <c r="H42" s="38"/>
    </row>
    <row r="43" spans="2:15">
      <c r="C43" s="44" t="s">
        <v>22</v>
      </c>
      <c r="D43" s="2">
        <f>SUM(D10:D41)</f>
        <v>0</v>
      </c>
      <c r="E43" s="35"/>
      <c r="F43" s="35"/>
      <c r="G43" s="35"/>
    </row>
    <row r="44" spans="2:15">
      <c r="C44" s="44"/>
      <c r="D44" s="23"/>
      <c r="E44" s="35"/>
      <c r="F44" s="35"/>
      <c r="G44" s="35"/>
    </row>
    <row r="45" spans="2:15">
      <c r="C45" s="24" t="s">
        <v>23</v>
      </c>
      <c r="D45" s="36">
        <f>D44*60</f>
        <v>0</v>
      </c>
      <c r="E45" s="35"/>
      <c r="F45" s="35"/>
      <c r="G45" s="35"/>
    </row>
    <row r="46" spans="2:15" ht="33">
      <c r="B46" s="43" t="s">
        <v>14</v>
      </c>
      <c r="C46" s="43"/>
      <c r="D46" s="43"/>
      <c r="E46" s="43"/>
      <c r="F46" s="43"/>
      <c r="G46" s="43"/>
      <c r="H46" s="43"/>
    </row>
    <row r="47" spans="2:15" ht="33">
      <c r="B47" s="21"/>
      <c r="C47" s="21"/>
      <c r="D47" s="21"/>
      <c r="E47" s="21"/>
      <c r="F47" s="21"/>
      <c r="G47" s="21"/>
      <c r="H47" s="21"/>
    </row>
    <row r="48" spans="2:15" ht="25.5" customHeight="1">
      <c r="B48" s="27" t="s">
        <v>15</v>
      </c>
      <c r="C48" s="27" t="s">
        <v>16</v>
      </c>
      <c r="D48" s="27" t="s">
        <v>17</v>
      </c>
      <c r="E48" s="27" t="s">
        <v>18</v>
      </c>
      <c r="F48" s="27" t="s">
        <v>19</v>
      </c>
      <c r="G48" s="27" t="s">
        <v>20</v>
      </c>
      <c r="H48" s="27" t="s">
        <v>21</v>
      </c>
    </row>
    <row r="49" spans="2:8" ht="23.25">
      <c r="B49" s="1"/>
      <c r="C49" s="2" t="str">
        <f>IF(B49="","غائب",IF(B49=$L$7," تــم الحضور في الموعد المحدد",IF(B49&lt;$L$7,"تم الحضور قبل الموعد المحدد",IF(B49&gt;$L$7,"تم الحضور بعد الموعد المحدد"))))</f>
        <v>غائب</v>
      </c>
      <c r="D49" s="2" t="str">
        <f>IF(C49="غائب","3:30",IF(C49&gt;$L$7,B49-$L$7,""))</f>
        <v>3:30</v>
      </c>
      <c r="E49" s="1"/>
      <c r="F49" s="2" t="str">
        <f>IF(E49="","غائب",IF(E49=$M$7,"تـم الإنصراف في الموعد المحدد ",IF(E49&lt;$M$7,"تم الإنصراف قبل الموعد ",IF(E49&gt;$M$7," تم الإنصراف بعد الموعد المحدد ",""))))</f>
        <v>غائب</v>
      </c>
      <c r="G49" s="2" t="str">
        <f>IF(F49="غائب","0",IF(E49&lt;$M$7,$M$7-E49,""))</f>
        <v>0</v>
      </c>
      <c r="H49" s="3">
        <v>40544</v>
      </c>
    </row>
    <row r="50" spans="2:8" ht="23.25">
      <c r="B50" s="1"/>
      <c r="C50" s="2" t="str">
        <f t="shared" ref="C50:C79" si="4">IF(B50="","غائب",IF(B50=$L$7," تــم الحضور في الموعد المحدد",IF(B50&lt;$L$7,"تم الحضور قبل الموعد المحدد",IF(B50&gt;$L$7,"تم الحضور بعد الموعد المحدد"))))</f>
        <v>غائب</v>
      </c>
      <c r="D50" s="2" t="str">
        <f t="shared" ref="D50:D79" si="5">IF(C50="غائب","3:30",IF(C50&gt;$L$7,B50-$L$7,""))</f>
        <v>3:30</v>
      </c>
      <c r="E50" s="1"/>
      <c r="F50" s="2" t="str">
        <f t="shared" ref="F50:F79" si="6">IF(E50="","غائب",IF(E50=$M$7,"تـم الإنصراف في الموعد المحدد ",IF(E50&lt;$M$7,"تم الإنصراف قبل الموعد ",IF(E50&gt;$M$7," تم الإنصراف بعد الموعد المحدد ",""))))</f>
        <v>غائب</v>
      </c>
      <c r="G50" s="2" t="str">
        <f t="shared" ref="G50:G79" si="7">IF(F50="غائب","0",IF(E50&lt;$M$7,$M$7-E50,""))</f>
        <v>0</v>
      </c>
      <c r="H50" s="3">
        <v>40545</v>
      </c>
    </row>
    <row r="51" spans="2:8" ht="23.25">
      <c r="B51" s="1"/>
      <c r="C51" s="2" t="str">
        <f t="shared" si="4"/>
        <v>غائب</v>
      </c>
      <c r="D51" s="2" t="str">
        <f t="shared" si="5"/>
        <v>3:30</v>
      </c>
      <c r="E51" s="1"/>
      <c r="F51" s="2" t="str">
        <f t="shared" si="6"/>
        <v>غائب</v>
      </c>
      <c r="G51" s="2" t="str">
        <f t="shared" si="7"/>
        <v>0</v>
      </c>
      <c r="H51" s="3">
        <v>40546</v>
      </c>
    </row>
    <row r="52" spans="2:8" ht="23.25">
      <c r="B52" s="1"/>
      <c r="C52" s="2" t="str">
        <f t="shared" si="4"/>
        <v>غائب</v>
      </c>
      <c r="D52" s="2" t="str">
        <f t="shared" si="5"/>
        <v>3:30</v>
      </c>
      <c r="E52" s="1"/>
      <c r="F52" s="2" t="str">
        <f t="shared" si="6"/>
        <v>غائب</v>
      </c>
      <c r="G52" s="2" t="str">
        <f t="shared" si="7"/>
        <v>0</v>
      </c>
      <c r="H52" s="3">
        <v>40547</v>
      </c>
    </row>
    <row r="53" spans="2:8" ht="23.25">
      <c r="B53" s="1"/>
      <c r="C53" s="2" t="str">
        <f t="shared" si="4"/>
        <v>غائب</v>
      </c>
      <c r="D53" s="2" t="str">
        <f t="shared" si="5"/>
        <v>3:30</v>
      </c>
      <c r="E53" s="1"/>
      <c r="F53" s="2" t="str">
        <f t="shared" si="6"/>
        <v>غائب</v>
      </c>
      <c r="G53" s="2" t="str">
        <f t="shared" si="7"/>
        <v>0</v>
      </c>
      <c r="H53" s="3">
        <v>40548</v>
      </c>
    </row>
    <row r="54" spans="2:8" ht="23.25">
      <c r="B54" s="1"/>
      <c r="C54" s="2" t="str">
        <f t="shared" si="4"/>
        <v>غائب</v>
      </c>
      <c r="D54" s="2" t="str">
        <f t="shared" si="5"/>
        <v>3:30</v>
      </c>
      <c r="E54" s="1"/>
      <c r="F54" s="2" t="str">
        <f t="shared" si="6"/>
        <v>غائب</v>
      </c>
      <c r="G54" s="2" t="str">
        <f t="shared" si="7"/>
        <v>0</v>
      </c>
      <c r="H54" s="3">
        <v>40549</v>
      </c>
    </row>
    <row r="55" spans="2:8" ht="23.25">
      <c r="B55" s="1"/>
      <c r="C55" s="2" t="str">
        <f t="shared" si="4"/>
        <v>غائب</v>
      </c>
      <c r="D55" s="2" t="str">
        <f t="shared" si="5"/>
        <v>3:30</v>
      </c>
      <c r="E55" s="1"/>
      <c r="F55" s="2" t="str">
        <f t="shared" si="6"/>
        <v>غائب</v>
      </c>
      <c r="G55" s="2" t="str">
        <f t="shared" si="7"/>
        <v>0</v>
      </c>
      <c r="H55" s="3">
        <v>40550</v>
      </c>
    </row>
    <row r="56" spans="2:8" ht="23.25">
      <c r="B56" s="1"/>
      <c r="C56" s="2" t="str">
        <f t="shared" si="4"/>
        <v>غائب</v>
      </c>
      <c r="D56" s="2" t="str">
        <f t="shared" si="5"/>
        <v>3:30</v>
      </c>
      <c r="E56" s="1"/>
      <c r="F56" s="2" t="str">
        <f t="shared" si="6"/>
        <v>غائب</v>
      </c>
      <c r="G56" s="2" t="str">
        <f t="shared" si="7"/>
        <v>0</v>
      </c>
      <c r="H56" s="3">
        <v>40551</v>
      </c>
    </row>
    <row r="57" spans="2:8" ht="23.25">
      <c r="B57" s="1"/>
      <c r="C57" s="2" t="str">
        <f t="shared" si="4"/>
        <v>غائب</v>
      </c>
      <c r="D57" s="2" t="str">
        <f t="shared" si="5"/>
        <v>3:30</v>
      </c>
      <c r="E57" s="1"/>
      <c r="F57" s="2" t="str">
        <f t="shared" si="6"/>
        <v>غائب</v>
      </c>
      <c r="G57" s="2" t="str">
        <f t="shared" si="7"/>
        <v>0</v>
      </c>
      <c r="H57" s="3">
        <v>40552</v>
      </c>
    </row>
    <row r="58" spans="2:8" ht="23.25">
      <c r="B58" s="1"/>
      <c r="C58" s="2" t="str">
        <f t="shared" si="4"/>
        <v>غائب</v>
      </c>
      <c r="D58" s="2" t="str">
        <f t="shared" si="5"/>
        <v>3:30</v>
      </c>
      <c r="E58" s="1"/>
      <c r="F58" s="2" t="str">
        <f t="shared" si="6"/>
        <v>غائب</v>
      </c>
      <c r="G58" s="2" t="str">
        <f t="shared" si="7"/>
        <v>0</v>
      </c>
      <c r="H58" s="3">
        <v>40553</v>
      </c>
    </row>
    <row r="59" spans="2:8" ht="23.25">
      <c r="B59" s="1"/>
      <c r="C59" s="2" t="str">
        <f t="shared" si="4"/>
        <v>غائب</v>
      </c>
      <c r="D59" s="2" t="str">
        <f t="shared" si="5"/>
        <v>3:30</v>
      </c>
      <c r="E59" s="1"/>
      <c r="F59" s="2" t="str">
        <f t="shared" si="6"/>
        <v>غائب</v>
      </c>
      <c r="G59" s="2" t="str">
        <f t="shared" si="7"/>
        <v>0</v>
      </c>
      <c r="H59" s="3">
        <v>40554</v>
      </c>
    </row>
    <row r="60" spans="2:8" ht="23.25">
      <c r="B60" s="1"/>
      <c r="C60" s="2" t="str">
        <f t="shared" si="4"/>
        <v>غائب</v>
      </c>
      <c r="D60" s="2" t="str">
        <f t="shared" si="5"/>
        <v>3:30</v>
      </c>
      <c r="E60" s="1"/>
      <c r="F60" s="2" t="str">
        <f t="shared" si="6"/>
        <v>غائب</v>
      </c>
      <c r="G60" s="2" t="str">
        <f t="shared" si="7"/>
        <v>0</v>
      </c>
      <c r="H60" s="3">
        <v>40555</v>
      </c>
    </row>
    <row r="61" spans="2:8" ht="23.25">
      <c r="B61" s="1"/>
      <c r="C61" s="2" t="str">
        <f t="shared" si="4"/>
        <v>غائب</v>
      </c>
      <c r="D61" s="2" t="str">
        <f t="shared" si="5"/>
        <v>3:30</v>
      </c>
      <c r="E61" s="1"/>
      <c r="F61" s="2" t="str">
        <f t="shared" si="6"/>
        <v>غائب</v>
      </c>
      <c r="G61" s="2" t="str">
        <f t="shared" si="7"/>
        <v>0</v>
      </c>
      <c r="H61" s="3">
        <v>40556</v>
      </c>
    </row>
    <row r="62" spans="2:8" ht="23.25">
      <c r="B62" s="1"/>
      <c r="C62" s="2" t="str">
        <f t="shared" si="4"/>
        <v>غائب</v>
      </c>
      <c r="D62" s="2" t="str">
        <f t="shared" si="5"/>
        <v>3:30</v>
      </c>
      <c r="E62" s="1"/>
      <c r="F62" s="2" t="str">
        <f t="shared" si="6"/>
        <v>غائب</v>
      </c>
      <c r="G62" s="2" t="str">
        <f t="shared" si="7"/>
        <v>0</v>
      </c>
      <c r="H62" s="3">
        <v>40557</v>
      </c>
    </row>
    <row r="63" spans="2:8" ht="23.25">
      <c r="B63" s="1"/>
      <c r="C63" s="2" t="str">
        <f t="shared" si="4"/>
        <v>غائب</v>
      </c>
      <c r="D63" s="2" t="str">
        <f t="shared" si="5"/>
        <v>3:30</v>
      </c>
      <c r="E63" s="1"/>
      <c r="F63" s="2" t="str">
        <f t="shared" si="6"/>
        <v>غائب</v>
      </c>
      <c r="G63" s="2" t="str">
        <f t="shared" si="7"/>
        <v>0</v>
      </c>
      <c r="H63" s="3">
        <v>40558</v>
      </c>
    </row>
    <row r="64" spans="2:8" ht="23.25">
      <c r="B64" s="1"/>
      <c r="C64" s="2" t="str">
        <f t="shared" si="4"/>
        <v>غائب</v>
      </c>
      <c r="D64" s="2" t="str">
        <f t="shared" si="5"/>
        <v>3:30</v>
      </c>
      <c r="E64" s="1"/>
      <c r="F64" s="2" t="str">
        <f t="shared" si="6"/>
        <v>غائب</v>
      </c>
      <c r="G64" s="2" t="str">
        <f t="shared" si="7"/>
        <v>0</v>
      </c>
      <c r="H64" s="3">
        <v>40559</v>
      </c>
    </row>
    <row r="65" spans="2:8" ht="23.25">
      <c r="B65" s="1"/>
      <c r="C65" s="2" t="str">
        <f t="shared" si="4"/>
        <v>غائب</v>
      </c>
      <c r="D65" s="2" t="str">
        <f t="shared" si="5"/>
        <v>3:30</v>
      </c>
      <c r="E65" s="1"/>
      <c r="F65" s="2" t="str">
        <f t="shared" si="6"/>
        <v>غائب</v>
      </c>
      <c r="G65" s="2" t="str">
        <f t="shared" si="7"/>
        <v>0</v>
      </c>
      <c r="H65" s="3">
        <v>40560</v>
      </c>
    </row>
    <row r="66" spans="2:8" ht="23.25">
      <c r="B66" s="1"/>
      <c r="C66" s="2" t="str">
        <f t="shared" si="4"/>
        <v>غائب</v>
      </c>
      <c r="D66" s="2" t="str">
        <f t="shared" si="5"/>
        <v>3:30</v>
      </c>
      <c r="E66" s="1"/>
      <c r="F66" s="2" t="str">
        <f t="shared" si="6"/>
        <v>غائب</v>
      </c>
      <c r="G66" s="2" t="str">
        <f t="shared" si="7"/>
        <v>0</v>
      </c>
      <c r="H66" s="3">
        <v>40561</v>
      </c>
    </row>
    <row r="67" spans="2:8" ht="23.25">
      <c r="B67" s="1"/>
      <c r="C67" s="2" t="str">
        <f t="shared" si="4"/>
        <v>غائب</v>
      </c>
      <c r="D67" s="2" t="str">
        <f t="shared" si="5"/>
        <v>3:30</v>
      </c>
      <c r="E67" s="1"/>
      <c r="F67" s="2" t="str">
        <f t="shared" si="6"/>
        <v>غائب</v>
      </c>
      <c r="G67" s="2" t="str">
        <f t="shared" si="7"/>
        <v>0</v>
      </c>
      <c r="H67" s="3">
        <v>40562</v>
      </c>
    </row>
    <row r="68" spans="2:8" ht="23.25">
      <c r="B68" s="1"/>
      <c r="C68" s="2" t="str">
        <f t="shared" si="4"/>
        <v>غائب</v>
      </c>
      <c r="D68" s="2" t="str">
        <f t="shared" si="5"/>
        <v>3:30</v>
      </c>
      <c r="E68" s="1"/>
      <c r="F68" s="2" t="str">
        <f t="shared" si="6"/>
        <v>غائب</v>
      </c>
      <c r="G68" s="2" t="str">
        <f t="shared" si="7"/>
        <v>0</v>
      </c>
      <c r="H68" s="3">
        <v>40563</v>
      </c>
    </row>
    <row r="69" spans="2:8" ht="23.25">
      <c r="B69" s="1"/>
      <c r="C69" s="2" t="str">
        <f t="shared" si="4"/>
        <v>غائب</v>
      </c>
      <c r="D69" s="2" t="str">
        <f t="shared" si="5"/>
        <v>3:30</v>
      </c>
      <c r="E69" s="1"/>
      <c r="F69" s="2" t="str">
        <f t="shared" si="6"/>
        <v>غائب</v>
      </c>
      <c r="G69" s="2" t="str">
        <f t="shared" si="7"/>
        <v>0</v>
      </c>
      <c r="H69" s="3">
        <v>40564</v>
      </c>
    </row>
    <row r="70" spans="2:8" ht="23.25">
      <c r="B70" s="1"/>
      <c r="C70" s="2" t="str">
        <f t="shared" si="4"/>
        <v>غائب</v>
      </c>
      <c r="D70" s="2" t="str">
        <f t="shared" si="5"/>
        <v>3:30</v>
      </c>
      <c r="E70" s="1"/>
      <c r="F70" s="2" t="str">
        <f t="shared" si="6"/>
        <v>غائب</v>
      </c>
      <c r="G70" s="2" t="str">
        <f t="shared" si="7"/>
        <v>0</v>
      </c>
      <c r="H70" s="3">
        <v>40565</v>
      </c>
    </row>
    <row r="71" spans="2:8" ht="23.25">
      <c r="B71" s="1"/>
      <c r="C71" s="2" t="str">
        <f t="shared" si="4"/>
        <v>غائب</v>
      </c>
      <c r="D71" s="2" t="str">
        <f t="shared" si="5"/>
        <v>3:30</v>
      </c>
      <c r="E71" s="1"/>
      <c r="F71" s="2" t="str">
        <f t="shared" si="6"/>
        <v>غائب</v>
      </c>
      <c r="G71" s="2" t="str">
        <f t="shared" si="7"/>
        <v>0</v>
      </c>
      <c r="H71" s="3">
        <v>40566</v>
      </c>
    </row>
    <row r="72" spans="2:8" ht="23.25">
      <c r="B72" s="1"/>
      <c r="C72" s="2" t="str">
        <f t="shared" si="4"/>
        <v>غائب</v>
      </c>
      <c r="D72" s="2" t="str">
        <f t="shared" si="5"/>
        <v>3:30</v>
      </c>
      <c r="E72" s="1"/>
      <c r="F72" s="2" t="str">
        <f t="shared" si="6"/>
        <v>غائب</v>
      </c>
      <c r="G72" s="2" t="str">
        <f t="shared" si="7"/>
        <v>0</v>
      </c>
      <c r="H72" s="3">
        <v>40567</v>
      </c>
    </row>
    <row r="73" spans="2:8" ht="23.25">
      <c r="B73" s="1"/>
      <c r="C73" s="2" t="str">
        <f t="shared" si="4"/>
        <v>غائب</v>
      </c>
      <c r="D73" s="2" t="str">
        <f t="shared" si="5"/>
        <v>3:30</v>
      </c>
      <c r="E73" s="1"/>
      <c r="F73" s="2" t="str">
        <f t="shared" si="6"/>
        <v>غائب</v>
      </c>
      <c r="G73" s="2" t="str">
        <f t="shared" si="7"/>
        <v>0</v>
      </c>
      <c r="H73" s="3">
        <v>40568</v>
      </c>
    </row>
    <row r="74" spans="2:8" ht="23.25">
      <c r="B74" s="1"/>
      <c r="C74" s="2" t="str">
        <f t="shared" si="4"/>
        <v>غائب</v>
      </c>
      <c r="D74" s="2" t="str">
        <f t="shared" si="5"/>
        <v>3:30</v>
      </c>
      <c r="E74" s="1"/>
      <c r="F74" s="2" t="str">
        <f t="shared" si="6"/>
        <v>غائب</v>
      </c>
      <c r="G74" s="2" t="str">
        <f t="shared" si="7"/>
        <v>0</v>
      </c>
      <c r="H74" s="3">
        <v>40569</v>
      </c>
    </row>
    <row r="75" spans="2:8" ht="23.25">
      <c r="B75" s="1"/>
      <c r="C75" s="2" t="str">
        <f t="shared" si="4"/>
        <v>غائب</v>
      </c>
      <c r="D75" s="2" t="str">
        <f t="shared" si="5"/>
        <v>3:30</v>
      </c>
      <c r="E75" s="1"/>
      <c r="F75" s="2" t="str">
        <f t="shared" si="6"/>
        <v>غائب</v>
      </c>
      <c r="G75" s="2" t="str">
        <f t="shared" si="7"/>
        <v>0</v>
      </c>
      <c r="H75" s="3">
        <v>40570</v>
      </c>
    </row>
    <row r="76" spans="2:8" ht="23.25">
      <c r="B76" s="1"/>
      <c r="C76" s="2" t="str">
        <f t="shared" si="4"/>
        <v>غائب</v>
      </c>
      <c r="D76" s="2" t="str">
        <f t="shared" si="5"/>
        <v>3:30</v>
      </c>
      <c r="E76" s="1"/>
      <c r="F76" s="2" t="str">
        <f t="shared" si="6"/>
        <v>غائب</v>
      </c>
      <c r="G76" s="2" t="str">
        <f t="shared" si="7"/>
        <v>0</v>
      </c>
      <c r="H76" s="3">
        <v>40571</v>
      </c>
    </row>
    <row r="77" spans="2:8" ht="23.25">
      <c r="B77" s="1"/>
      <c r="C77" s="2" t="str">
        <f t="shared" si="4"/>
        <v>غائب</v>
      </c>
      <c r="D77" s="2" t="str">
        <f t="shared" si="5"/>
        <v>3:30</v>
      </c>
      <c r="E77" s="1"/>
      <c r="F77" s="2" t="str">
        <f t="shared" si="6"/>
        <v>غائب</v>
      </c>
      <c r="G77" s="2" t="str">
        <f t="shared" si="7"/>
        <v>0</v>
      </c>
      <c r="H77" s="3">
        <v>40572</v>
      </c>
    </row>
    <row r="78" spans="2:8" ht="23.25">
      <c r="B78" s="1"/>
      <c r="C78" s="2" t="str">
        <f t="shared" si="4"/>
        <v>غائب</v>
      </c>
      <c r="D78" s="2" t="str">
        <f t="shared" si="5"/>
        <v>3:30</v>
      </c>
      <c r="E78" s="1"/>
      <c r="F78" s="2" t="str">
        <f t="shared" si="6"/>
        <v>غائب</v>
      </c>
      <c r="G78" s="2" t="str">
        <f t="shared" si="7"/>
        <v>0</v>
      </c>
      <c r="H78" s="3">
        <v>40573</v>
      </c>
    </row>
    <row r="79" spans="2:8" ht="23.25">
      <c r="B79" s="37"/>
      <c r="C79" s="2" t="str">
        <f t="shared" si="4"/>
        <v>غائب</v>
      </c>
      <c r="D79" s="2" t="str">
        <f t="shared" si="5"/>
        <v>3:30</v>
      </c>
      <c r="E79" s="1"/>
      <c r="F79" s="2" t="str">
        <f t="shared" si="6"/>
        <v>غائب</v>
      </c>
      <c r="G79" s="2" t="str">
        <f t="shared" si="7"/>
        <v>0</v>
      </c>
      <c r="H79" s="3">
        <v>40574</v>
      </c>
    </row>
    <row r="81" spans="3:4">
      <c r="C81" s="44" t="s">
        <v>22</v>
      </c>
      <c r="D81" s="2">
        <f>SUM(D49:D79)</f>
        <v>0</v>
      </c>
    </row>
    <row r="82" spans="3:4">
      <c r="C82" s="44"/>
      <c r="D82" s="24"/>
    </row>
    <row r="83" spans="3:4">
      <c r="C83" s="24" t="s">
        <v>23</v>
      </c>
      <c r="D83" s="36">
        <f>D82*60</f>
        <v>0</v>
      </c>
    </row>
    <row r="84" spans="3:4">
      <c r="D84" s="4"/>
    </row>
    <row r="85" spans="3:4">
      <c r="D85" s="26"/>
    </row>
  </sheetData>
  <sheetProtection sheet="1" objects="1" scenarios="1" selectLockedCells="1"/>
  <mergeCells count="6">
    <mergeCell ref="C81:C82"/>
    <mergeCell ref="B3:D3"/>
    <mergeCell ref="J4:M4"/>
    <mergeCell ref="B8:H8"/>
    <mergeCell ref="B46:H46"/>
    <mergeCell ref="C43:C44"/>
  </mergeCells>
  <conditionalFormatting sqref="D42:E42 D9:S9 C5:C49 C51:C65505 D84:E84">
    <cfRule type="cellIs" dxfId="22" priority="23" stopIfTrue="1" operator="equal">
      <formula>"تم الحضور بعد الموعد المحدد"</formula>
    </cfRule>
  </conditionalFormatting>
  <conditionalFormatting sqref="F3:F7 F10:F65505">
    <cfRule type="cellIs" dxfId="21" priority="21" stopIfTrue="1" operator="equal">
      <formula>$N$7</formula>
    </cfRule>
    <cfRule type="cellIs" dxfId="20" priority="22" stopIfTrue="1" operator="equal">
      <formula>"تم الإنصراف قبل الموعد"</formula>
    </cfRule>
  </conditionalFormatting>
  <conditionalFormatting sqref="F11:F42 D42:E42 C2 C4:C65539 D84:E84">
    <cfRule type="cellIs" dxfId="19" priority="20" stopIfTrue="1" operator="equal">
      <formula>"تم الحضور بعد الموعد المحدد"</formula>
    </cfRule>
  </conditionalFormatting>
  <conditionalFormatting sqref="F2:F6 F8:F65539">
    <cfRule type="cellIs" dxfId="18" priority="18" stopIfTrue="1" operator="equal">
      <formula>$N$6</formula>
    </cfRule>
    <cfRule type="cellIs" dxfId="17" priority="19" stopIfTrue="1" operator="equal">
      <formula>"تم الإنصراف قبل الموعد"</formula>
    </cfRule>
  </conditionalFormatting>
  <conditionalFormatting sqref="F11:F42">
    <cfRule type="cellIs" dxfId="16" priority="17" stopIfTrue="1" operator="equal">
      <formula>"تم الإنصراف قبل الموعد"</formula>
    </cfRule>
  </conditionalFormatting>
  <conditionalFormatting sqref="D84">
    <cfRule type="cellIs" dxfId="15" priority="15" stopIfTrue="1" operator="equal">
      <formula>$N$6</formula>
    </cfRule>
    <cfRule type="cellIs" dxfId="14" priority="16" stopIfTrue="1" operator="equal">
      <formula>"تم الإنصراف قبل الموعد"</formula>
    </cfRule>
  </conditionalFormatting>
  <conditionalFormatting sqref="D84">
    <cfRule type="cellIs" dxfId="13" priority="13" stopIfTrue="1" operator="equal">
      <formula>$N$6</formula>
    </cfRule>
    <cfRule type="cellIs" dxfId="12" priority="14" stopIfTrue="1" operator="equal">
      <formula>"تم الإنصراف قبل الموعد"</formula>
    </cfRule>
  </conditionalFormatting>
  <conditionalFormatting sqref="D84">
    <cfRule type="cellIs" dxfId="11" priority="11" stopIfTrue="1" operator="equal">
      <formula>$N$6</formula>
    </cfRule>
    <cfRule type="cellIs" dxfId="10" priority="12" stopIfTrue="1" operator="equal">
      <formula>"تم الإنصراف قبل الموعد"</formula>
    </cfRule>
  </conditionalFormatting>
  <conditionalFormatting sqref="D84">
    <cfRule type="cellIs" dxfId="9" priority="9" stopIfTrue="1" operator="equal">
      <formula>$N$6</formula>
    </cfRule>
    <cfRule type="cellIs" dxfId="8" priority="10" stopIfTrue="1" operator="equal">
      <formula>"تم الإنصراف قبل الموعد"</formula>
    </cfRule>
  </conditionalFormatting>
  <conditionalFormatting sqref="C10">
    <cfRule type="cellIs" dxfId="7" priority="8" stopIfTrue="1" operator="equal">
      <formula>"تم الحضور بعد الموعد المحدد"</formula>
    </cfRule>
  </conditionalFormatting>
  <conditionalFormatting sqref="F10">
    <cfRule type="cellIs" dxfId="6" priority="6" stopIfTrue="1" operator="equal">
      <formula>$N$7</formula>
    </cfRule>
    <cfRule type="cellIs" dxfId="5" priority="7" stopIfTrue="1" operator="equal">
      <formula>"تم الإنصراف قبل الموعد"</formula>
    </cfRule>
  </conditionalFormatting>
  <conditionalFormatting sqref="C48">
    <cfRule type="cellIs" dxfId="4" priority="5" stopIfTrue="1" operator="equal">
      <formula>"تم الحضور بعد الموعد المحدد"</formula>
    </cfRule>
  </conditionalFormatting>
  <conditionalFormatting sqref="F48">
    <cfRule type="cellIs" dxfId="3" priority="3" stopIfTrue="1" operator="equal">
      <formula>$N$7</formula>
    </cfRule>
    <cfRule type="cellIs" dxfId="2" priority="4" stopIfTrue="1" operator="equal">
      <formula>"تم الإنصراف قبل الموعد"</formula>
    </cfRule>
  </conditionalFormatting>
  <conditionalFormatting sqref="C43:C45">
    <cfRule type="cellIs" dxfId="1" priority="2" stopIfTrue="1" operator="equal">
      <formula>"تم الحضور بعد الموعد المحدد"</formula>
    </cfRule>
  </conditionalFormatting>
  <conditionalFormatting sqref="C81:C83">
    <cfRule type="cellIs" dxfId="0" priority="1" stopIfTrue="1" operator="equal">
      <formula>"تم الحضور بعد الموعد المحدد"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فارع دوام</vt:lpstr>
      <vt:lpstr>فارغ دوامين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2017-12-02T10:17:27Z</dcterms:created>
  <dcterms:modified xsi:type="dcterms:W3CDTF">2017-12-02T11:20:16Z</dcterms:modified>
</cp:coreProperties>
</file>